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0"/>
  </bookViews>
  <sheets>
    <sheet name="Cover " sheetId="1" r:id="rId1"/>
    <sheet name="IS" sheetId="2" r:id="rId2"/>
    <sheet name="BS" sheetId="3" r:id="rId3"/>
    <sheet name="CFS" sheetId="4" r:id="rId4"/>
    <sheet name="EQS" sheetId="5" r:id="rId5"/>
  </sheets>
  <definedNames>
    <definedName name="AS2DocOpenMode" hidden="1">"AS2DocumentEdit"</definedName>
    <definedName name="_xlnm.Print_Area" localSheetId="2">'BS'!$A$1:$H$75</definedName>
    <definedName name="_xlnm.Print_Area" localSheetId="3">'CFS'!$A$1:$F$60</definedName>
    <definedName name="_xlnm.Print_Area" localSheetId="4">'EQS'!$A$1:$K$48</definedName>
    <definedName name="_xlnm.Print_Titles" localSheetId="2">'BS'!$1:$3</definedName>
    <definedName name="_xlnm.Print_Titles" localSheetId="1">'IS'!$1:$2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'CFS'!#REF!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'CFS'!$A$1:$G$35</definedName>
    <definedName name="Z_2BD2C2C3_AF9C_11D6_9CEF_00D009775214_.wvu.Rows" localSheetId="3" hidden="1">'CFS'!#REF!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'CFS'!#REF!,'CFS'!$45:$47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'EQS'!$A$1:$K$40</definedName>
    <definedName name="Z_9656BBF7_C4A3_41EC_B0C6_A21B380E3C2F_.wvu.Rows" localSheetId="3" hidden="1">'CFS'!#REF!,'CFS'!$45:$47</definedName>
  </definedNames>
  <calcPr fullCalcOnLoad="1"/>
</workbook>
</file>

<file path=xl/sharedStrings.xml><?xml version="1.0" encoding="utf-8"?>
<sst xmlns="http://schemas.openxmlformats.org/spreadsheetml/2006/main" count="174" uniqueCount="142">
  <si>
    <t>Име на дружеството:</t>
  </si>
  <si>
    <t>Адрес на управление:</t>
  </si>
  <si>
    <t>Обслужващи банки:</t>
  </si>
  <si>
    <t>Разходи за външни услуги</t>
  </si>
  <si>
    <t>Приложения</t>
  </si>
  <si>
    <t>Постъпления от клиенти</t>
  </si>
  <si>
    <t>Плащания на доставчици</t>
  </si>
  <si>
    <t>Материални запаси</t>
  </si>
  <si>
    <t>Разходи за персонала</t>
  </si>
  <si>
    <t>град Димитровград</t>
  </si>
  <si>
    <t>Катя Господинова Петрова</t>
  </si>
  <si>
    <t>Нетекущи активи</t>
  </si>
  <si>
    <t>Текущи активи</t>
  </si>
  <si>
    <t>Общо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</si>
  <si>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</si>
  <si>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</si>
  <si>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</si>
  <si>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</si>
  <si>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</si>
  <si>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Общо 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</si>
  <si>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</si>
  <si>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</si>
  <si>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</si>
  <si>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</si>
  <si>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</si>
  <si>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</si>
  <si>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Мохамед Хасан Мохамад Карабибар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</si>
  <si>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</si>
  <si>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</si>
  <si>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</si>
  <si>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</si>
  <si>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</si>
  <si>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Ц К Б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</si>
  <si>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</si>
  <si>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</si>
  <si>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</si>
  <si>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</si>
  <si>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</si>
  <si>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</si>
  <si>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</si>
  <si>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Други постъпления/(плащания), нетно</t>
  </si>
  <si>
    <t>Основен акционерен капитал</t>
  </si>
  <si>
    <t>Елена Симеонова Шопова</t>
  </si>
  <si>
    <t>Имоти, машини,  и оборудване</t>
  </si>
  <si>
    <t>Платени данъци (без данъци върху печалбата)</t>
  </si>
  <si>
    <t>НЕОХИМ АД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</si>
  <si>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</si>
  <si>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</si>
  <si>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</si>
  <si>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</si>
  <si>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</si>
  <si>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</si>
  <si>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</si>
  <si>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</si>
  <si>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</si>
  <si>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</si>
  <si>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</si>
  <si>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</si>
  <si>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</si>
  <si>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</si>
  <si>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</si>
  <si>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към доставчици</t>
  </si>
  <si>
    <t>Задължения за данъци</t>
  </si>
  <si>
    <t>Платени дългосрочни банкови заеми с инвестиционно предназначение</t>
  </si>
  <si>
    <t>Получени краткосрочни заеми от свързани лица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</si>
  <si>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</si>
  <si>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</si>
  <si>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</si>
  <si>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</si>
  <si>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</si>
  <si>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</si>
  <si>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Собствен капитал</t>
  </si>
  <si>
    <t>ПАСИВИ</t>
  </si>
  <si>
    <t>Задължения към персонала и за социално осигуряване</t>
  </si>
  <si>
    <t>Гл.Изпълнителен директор:</t>
  </si>
  <si>
    <t>Зам.председател:</t>
  </si>
  <si>
    <t>Джамал Ахмад Хамуд</t>
  </si>
  <si>
    <t>Гл. изпълнителен директор:</t>
  </si>
  <si>
    <t>Задължения към персонала при пенсиониране</t>
  </si>
  <si>
    <t>Петя Василева Николова</t>
  </si>
  <si>
    <t xml:space="preserve">УниКредит Булбанк  АД </t>
  </si>
  <si>
    <t>Дългосрочни провизии</t>
  </si>
  <si>
    <t>Платени краткосрочни заеми на свързани лица</t>
  </si>
  <si>
    <t>ДЕЛОЙТ ОДИТ ООД</t>
  </si>
  <si>
    <t>Васил Живков Грънчаров</t>
  </si>
  <si>
    <t>Елена Гошева Георгиева</t>
  </si>
  <si>
    <t>СИБАНК</t>
  </si>
  <si>
    <t>Промени в  запасите от продукция и незавършено производство</t>
  </si>
  <si>
    <t>Разходи за амортизация</t>
  </si>
  <si>
    <t>Резерви</t>
  </si>
  <si>
    <t>Финансови разходи</t>
  </si>
  <si>
    <t>Инвестиции в дъщерни дружества</t>
  </si>
  <si>
    <t>Други вземания и предплатени разходи</t>
  </si>
  <si>
    <t>Дългосрочни банкови заеми</t>
  </si>
  <si>
    <t>Краткосрочни банкови заеми</t>
  </si>
  <si>
    <t>х.лв.</t>
  </si>
  <si>
    <t>Натрупана печалба</t>
  </si>
  <si>
    <t>Дългосрочни финансирания</t>
  </si>
  <si>
    <t>Други компоненти на всеобхватния доход за годината</t>
  </si>
  <si>
    <t>ИНДИВИДУАЛЕН ОТЧЕТ ЗА ВСЕОБХВАТНИЯ ДОХОД</t>
  </si>
  <si>
    <t>ИНДИВИДУАЛЕН ОТЧЕТ ЗА ФИНАНСОВОТО СЪСТОЯНИЕ</t>
  </si>
  <si>
    <t>ИНДИВИДУАЛЕН ОТЧЕТ ЗА ПАРИЧНИТЕ ПОТОЦИ</t>
  </si>
  <si>
    <t>ИНДИВИДУАЛЕН ОТЧЕТ ЗА ПРОМЕНИТЕ В СОБСТВЕНИЯ КАПИТАЛ</t>
  </si>
  <si>
    <t>Търговски вземания и предоставени аванси</t>
  </si>
  <si>
    <t xml:space="preserve">ул."Химкомбинатска" </t>
  </si>
  <si>
    <t>Загуба за годината</t>
  </si>
  <si>
    <t>Гл.Счетоводител:</t>
  </si>
  <si>
    <t>Изпълнителен директор:</t>
  </si>
  <si>
    <t>Златка Петкова Илиева</t>
  </si>
  <si>
    <t>Главен счетоводител(съставител):</t>
  </si>
  <si>
    <t>(Златка Илиева)</t>
  </si>
  <si>
    <t>Други постъпления от финансова дейност</t>
  </si>
  <si>
    <t>Финансови (разходи)/приходи, нетно</t>
  </si>
  <si>
    <t>31 декември 2012              х.лв.</t>
  </si>
  <si>
    <t>Промени в собствения капитал за 2012 година</t>
  </si>
  <si>
    <t>Салдо към 31 декември 2012 година</t>
  </si>
  <si>
    <t>Други доходи от дейността, нетно</t>
  </si>
  <si>
    <t>Възстановени заеми, предоставени на свързани лица</t>
  </si>
  <si>
    <t>Разпределение на печалбата за дивиденти</t>
  </si>
  <si>
    <t>Активи по отсрочени данъци</t>
  </si>
  <si>
    <t>Разходи за суровини и материали</t>
  </si>
  <si>
    <t>Финансови приходи</t>
  </si>
  <si>
    <t>Нетекущи задължения</t>
  </si>
  <si>
    <t>Инвестиции на разположение и за продажба</t>
  </si>
  <si>
    <t>Възстановени данъци (без данъци върху печалбата)</t>
  </si>
  <si>
    <t>Печалба от оперативна  дейност</t>
  </si>
  <si>
    <t>Печалба преди данък върху печалбата</t>
  </si>
  <si>
    <t>Салдо към 1 януари 2012 година</t>
  </si>
  <si>
    <t>Печалба за периода</t>
  </si>
  <si>
    <t>Промени в собствения капитал за 2013 година</t>
  </si>
  <si>
    <t>Други компоненти на всеобхватния доход за периода</t>
  </si>
  <si>
    <t xml:space="preserve">Нетно (намаление)/увеличение на паричните средства и паричните еквиваленти </t>
  </si>
  <si>
    <t>Общ всеобхватен доход за периода</t>
  </si>
  <si>
    <t>към 30 септември 2013 година</t>
  </si>
  <si>
    <t>30 септември 2013              х.лв.</t>
  </si>
  <si>
    <t>30 септември 2012              х.лв.</t>
  </si>
  <si>
    <t xml:space="preserve">Парични средства и парични еквиваленти на 30 септември </t>
  </si>
  <si>
    <t>Салдо към 30 септември 2013 година</t>
  </si>
  <si>
    <t>Възстановени/(платени) данъци върху печалбата</t>
  </si>
  <si>
    <t>Нетни парични потоци от оперативната дейност</t>
  </si>
  <si>
    <t>Нетни парични потоци използвани във финансовата дейност</t>
  </si>
  <si>
    <t xml:space="preserve">Зърнени храни България АД  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</si>
</sst>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2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/>
      <top style="thin"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vertical="center"/>
      <protection/>
    </xf>
    <xf numFmtId="49" fontId="9" fillId="0" borderId="0" xfId="58" applyNumberFormat="1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 quotePrefix="1">
      <alignment horizontal="center" vertical="center"/>
      <protection/>
    </xf>
    <xf numFmtId="0" fontId="7" fillId="0" borderId="0" xfId="57" applyFont="1" applyFill="1">
      <alignment/>
      <protection/>
    </xf>
    <xf numFmtId="0" fontId="7" fillId="0" borderId="0" xfId="57" applyFont="1" applyFill="1" applyBorder="1" applyAlignment="1">
      <alignment horizontal="center"/>
      <protection/>
    </xf>
    <xf numFmtId="164" fontId="7" fillId="0" borderId="0" xfId="57" applyNumberFormat="1" applyFont="1" applyFill="1" applyBorder="1">
      <alignment/>
      <protection/>
    </xf>
    <xf numFmtId="164" fontId="7" fillId="0" borderId="0" xfId="57" applyNumberFormat="1" applyFont="1" applyFill="1">
      <alignment/>
      <protection/>
    </xf>
    <xf numFmtId="164" fontId="7" fillId="0" borderId="0" xfId="57" applyNumberFormat="1" applyFont="1" applyFill="1" applyBorder="1" applyAlignment="1">
      <alignment horizontal="right"/>
      <protection/>
    </xf>
    <xf numFmtId="0" fontId="8" fillId="0" borderId="0" xfId="57" applyFont="1" applyFill="1">
      <alignment/>
      <protection/>
    </xf>
    <xf numFmtId="164" fontId="7" fillId="0" borderId="0" xfId="57" applyNumberFormat="1" applyFont="1" applyFill="1" applyBorder="1" applyAlignment="1">
      <alignment horizontal="center"/>
      <protection/>
    </xf>
    <xf numFmtId="164" fontId="7" fillId="0" borderId="0" xfId="57" applyNumberFormat="1" applyFont="1" applyFill="1" applyAlignment="1">
      <alignment horizontal="right"/>
      <protection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58" applyNumberFormat="1" applyFont="1" applyFill="1" applyBorder="1" applyAlignment="1" applyProtection="1">
      <alignment vertical="top"/>
      <protection/>
    </xf>
    <xf numFmtId="0" fontId="7" fillId="0" borderId="0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8" fillId="0" borderId="0" xfId="60" applyFont="1" applyFill="1" applyBorder="1" applyAlignment="1">
      <alignment vertical="center"/>
      <protection/>
    </xf>
    <xf numFmtId="0" fontId="16" fillId="0" borderId="0" xfId="60" applyFont="1" applyFill="1" applyBorder="1" applyAlignment="1">
      <alignment horizontal="right" vertical="center"/>
      <protection/>
    </xf>
    <xf numFmtId="164" fontId="8" fillId="0" borderId="0" xfId="57" applyNumberFormat="1" applyFont="1" applyFill="1" applyBorder="1">
      <alignment/>
      <protection/>
    </xf>
    <xf numFmtId="164" fontId="8" fillId="0" borderId="0" xfId="57" applyNumberFormat="1" applyFont="1" applyFill="1" applyBorder="1" applyAlignment="1">
      <alignment horizontal="center"/>
      <protection/>
    </xf>
    <xf numFmtId="0" fontId="5" fillId="0" borderId="0" xfId="57" applyFont="1" applyFill="1">
      <alignment/>
      <protection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37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7" fillId="0" borderId="0" xfId="58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/>
    </xf>
    <xf numFmtId="164" fontId="8" fillId="0" borderId="0" xfId="57" applyNumberFormat="1" applyFont="1" applyFill="1" applyBorder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57" applyFont="1" applyFill="1">
      <alignment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0" xfId="57" applyFont="1" applyFill="1">
      <alignment/>
      <protection/>
    </xf>
    <xf numFmtId="0" fontId="8" fillId="0" borderId="0" xfId="57" applyFont="1" applyFill="1" applyBorder="1" applyAlignment="1">
      <alignment horizontal="left" wrapText="1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11" fillId="0" borderId="0" xfId="58" applyNumberFormat="1" applyFont="1" applyFill="1" applyBorder="1" applyAlignment="1" applyProtection="1">
      <alignment horizontal="center" wrapText="1"/>
      <protection/>
    </xf>
    <xf numFmtId="0" fontId="7" fillId="0" borderId="0" xfId="58" applyNumberFormat="1" applyFont="1" applyFill="1" applyBorder="1" applyAlignment="1" applyProtection="1">
      <alignment vertical="top"/>
      <protection/>
    </xf>
    <xf numFmtId="0" fontId="7" fillId="0" borderId="0" xfId="58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" fillId="0" borderId="0" xfId="58" applyNumberFormat="1" applyFont="1" applyFill="1" applyBorder="1" applyAlignment="1" applyProtection="1">
      <alignment vertical="top"/>
      <protection locked="0"/>
    </xf>
    <xf numFmtId="0" fontId="11" fillId="0" borderId="0" xfId="56" applyFont="1" applyBorder="1" applyAlignment="1">
      <alignment horizontal="right" vertical="center"/>
      <protection/>
    </xf>
    <xf numFmtId="164" fontId="8" fillId="0" borderId="11" xfId="0" applyNumberFormat="1" applyFont="1" applyFill="1" applyBorder="1" applyAlignment="1">
      <alignment horizontal="right"/>
    </xf>
    <xf numFmtId="0" fontId="24" fillId="0" borderId="10" xfId="56" applyFont="1" applyBorder="1" applyAlignment="1">
      <alignment vertical="center"/>
      <protection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56" applyFont="1" applyAlignment="1">
      <alignment vertical="center"/>
      <protection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58" applyFont="1" applyFill="1" applyAlignment="1">
      <alignment horizontal="left"/>
      <protection/>
    </xf>
    <xf numFmtId="0" fontId="2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4" fontId="8" fillId="0" borderId="0" xfId="57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4" fillId="0" borderId="10" xfId="0" applyFont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11" fillId="0" borderId="0" xfId="56" applyFont="1" applyBorder="1" applyAlignment="1">
      <alignment/>
      <protection/>
    </xf>
    <xf numFmtId="0" fontId="11" fillId="0" borderId="0" xfId="56" applyFont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3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166" fontId="13" fillId="0" borderId="0" xfId="42" applyNumberFormat="1" applyFont="1" applyFill="1" applyBorder="1" applyAlignment="1">
      <alignment/>
    </xf>
    <xf numFmtId="0" fontId="7" fillId="0" borderId="0" xfId="56" applyFont="1" applyFill="1" applyAlignment="1">
      <alignment/>
      <protection/>
    </xf>
    <xf numFmtId="164" fontId="12" fillId="0" borderId="11" xfId="59" applyNumberFormat="1" applyFont="1" applyFill="1" applyBorder="1" applyAlignment="1">
      <alignment horizontal="right"/>
      <protection/>
    </xf>
    <xf numFmtId="164" fontId="12" fillId="0" borderId="0" xfId="59" applyNumberFormat="1" applyFont="1" applyFill="1" applyBorder="1" applyAlignment="1">
      <alignment horizontal="right"/>
      <protection/>
    </xf>
    <xf numFmtId="164" fontId="12" fillId="0" borderId="12" xfId="59" applyNumberFormat="1" applyFont="1" applyFill="1" applyBorder="1" applyAlignment="1">
      <alignment horizontal="right"/>
      <protection/>
    </xf>
    <xf numFmtId="164" fontId="12" fillId="0" borderId="11" xfId="59" applyNumberFormat="1" applyFont="1" applyFill="1" applyBorder="1" applyAlignment="1">
      <alignment/>
      <protection/>
    </xf>
    <xf numFmtId="164" fontId="12" fillId="0" borderId="0" xfId="59" applyNumberFormat="1" applyFont="1" applyFill="1" applyBorder="1" applyAlignment="1">
      <alignment/>
      <protection/>
    </xf>
    <xf numFmtId="164" fontId="13" fillId="0" borderId="0" xfId="59" applyNumberFormat="1" applyFont="1" applyFill="1" applyBorder="1" applyAlignment="1">
      <alignment/>
      <protection/>
    </xf>
    <xf numFmtId="0" fontId="7" fillId="0" borderId="0" xfId="56" applyFont="1" applyFill="1" applyAlignment="1">
      <alignment horizontal="left"/>
      <protection/>
    </xf>
    <xf numFmtId="166" fontId="13" fillId="0" borderId="0" xfId="0" applyNumberFormat="1" applyFont="1" applyFill="1" applyBorder="1" applyAlignment="1">
      <alignment/>
    </xf>
    <xf numFmtId="164" fontId="12" fillId="0" borderId="13" xfId="59" applyNumberFormat="1" applyFont="1" applyFill="1" applyBorder="1" applyAlignment="1">
      <alignment/>
      <protection/>
    </xf>
    <xf numFmtId="164" fontId="12" fillId="0" borderId="12" xfId="59" applyNumberFormat="1" applyFont="1" applyFill="1" applyBorder="1" applyAlignment="1">
      <alignment/>
      <protection/>
    </xf>
    <xf numFmtId="0" fontId="15" fillId="0" borderId="0" xfId="60" applyFont="1" applyFill="1" applyBorder="1" applyAlignment="1" quotePrefix="1">
      <alignment horizontal="left"/>
      <protection/>
    </xf>
    <xf numFmtId="49" fontId="9" fillId="0" borderId="0" xfId="58" applyNumberFormat="1" applyFont="1" applyFill="1" applyBorder="1" applyAlignment="1">
      <alignment horizontal="right" wrapText="1"/>
      <protection/>
    </xf>
    <xf numFmtId="0" fontId="11" fillId="0" borderId="0" xfId="56" applyFont="1" applyBorder="1" applyAlignment="1">
      <alignment horizontal="left" vertical="center"/>
      <protection/>
    </xf>
    <xf numFmtId="0" fontId="11" fillId="0" borderId="0" xfId="56" applyFont="1" applyBorder="1" applyAlignment="1">
      <alignment horizontal="left"/>
      <protection/>
    </xf>
    <xf numFmtId="0" fontId="22" fillId="0" borderId="0" xfId="57" applyFont="1" applyFill="1" applyBorder="1" applyAlignment="1">
      <alignment wrapText="1"/>
      <protection/>
    </xf>
    <xf numFmtId="164" fontId="7" fillId="0" borderId="0" xfId="57" applyNumberFormat="1" applyFont="1" applyFill="1" applyBorder="1" applyAlignment="1">
      <alignment/>
      <protection/>
    </xf>
    <xf numFmtId="0" fontId="23" fillId="0" borderId="0" xfId="57" applyFont="1" applyFill="1" applyBorder="1" applyAlignment="1">
      <alignment wrapText="1"/>
      <protection/>
    </xf>
    <xf numFmtId="164" fontId="8" fillId="0" borderId="11" xfId="57" applyNumberFormat="1" applyFont="1" applyFill="1" applyBorder="1" applyAlignment="1">
      <alignment horizontal="right"/>
      <protection/>
    </xf>
    <xf numFmtId="164" fontId="8" fillId="0" borderId="0" xfId="57" applyNumberFormat="1" applyFont="1" applyFill="1" applyBorder="1" applyAlignment="1">
      <alignment/>
      <protection/>
    </xf>
    <xf numFmtId="0" fontId="22" fillId="0" borderId="0" xfId="57" applyFont="1" applyFill="1" applyBorder="1" applyAlignment="1">
      <alignment/>
      <protection/>
    </xf>
    <xf numFmtId="164" fontId="8" fillId="0" borderId="0" xfId="57" applyNumberFormat="1" applyFont="1" applyFill="1" applyBorder="1" applyAlignment="1">
      <alignment horizontal="right"/>
      <protection/>
    </xf>
    <xf numFmtId="164" fontId="8" fillId="0" borderId="0" xfId="57" applyNumberFormat="1" applyFont="1" applyFill="1" applyBorder="1" applyAlignment="1">
      <alignment/>
      <protection/>
    </xf>
    <xf numFmtId="164" fontId="7" fillId="0" borderId="0" xfId="57" applyNumberFormat="1" applyFont="1" applyFill="1" applyBorder="1" applyAlignment="1">
      <alignment horizontal="right"/>
      <protection/>
    </xf>
    <xf numFmtId="164" fontId="8" fillId="0" borderId="0" xfId="57" applyNumberFormat="1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/>
      <protection/>
    </xf>
    <xf numFmtId="164" fontId="8" fillId="0" borderId="10" xfId="57" applyNumberFormat="1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horizontal="right"/>
      <protection/>
    </xf>
    <xf numFmtId="164" fontId="8" fillId="0" borderId="14" xfId="57" applyNumberFormat="1" applyFont="1" applyFill="1" applyBorder="1" applyAlignment="1">
      <alignment horizontal="right"/>
      <protection/>
    </xf>
    <xf numFmtId="0" fontId="8" fillId="0" borderId="0" xfId="57" applyFont="1" applyFill="1" applyBorder="1" applyAlignment="1">
      <alignment/>
      <protection/>
    </xf>
    <xf numFmtId="0" fontId="8" fillId="0" borderId="0" xfId="58" applyNumberFormat="1" applyFont="1" applyFill="1" applyBorder="1" applyAlignment="1" applyProtection="1">
      <alignment/>
      <protection/>
    </xf>
    <xf numFmtId="166" fontId="8" fillId="0" borderId="10" xfId="58" applyNumberFormat="1" applyFont="1" applyFill="1" applyBorder="1" applyAlignment="1" applyProtection="1">
      <alignment/>
      <protection/>
    </xf>
    <xf numFmtId="166" fontId="7" fillId="0" borderId="0" xfId="58" applyNumberFormat="1" applyFont="1" applyFill="1" applyBorder="1" applyAlignment="1" applyProtection="1">
      <alignment/>
      <protection/>
    </xf>
    <xf numFmtId="166" fontId="7" fillId="0" borderId="0" xfId="42" applyNumberFormat="1" applyFont="1" applyFill="1" applyBorder="1" applyAlignment="1" applyProtection="1">
      <alignment/>
      <protection/>
    </xf>
    <xf numFmtId="0" fontId="7" fillId="0" borderId="0" xfId="58" applyNumberFormat="1" applyFont="1" applyFill="1" applyBorder="1" applyAlignment="1" applyProtection="1">
      <alignment horizontal="left"/>
      <protection/>
    </xf>
    <xf numFmtId="166" fontId="8" fillId="0" borderId="0" xfId="42" applyNumberFormat="1" applyFont="1" applyFill="1" applyBorder="1" applyAlignment="1" applyProtection="1">
      <alignment horizontal="right"/>
      <protection/>
    </xf>
    <xf numFmtId="166" fontId="8" fillId="0" borderId="14" xfId="42" applyNumberFormat="1" applyFont="1" applyFill="1" applyBorder="1" applyAlignment="1" applyProtection="1">
      <alignment horizontal="right"/>
      <protection/>
    </xf>
    <xf numFmtId="166" fontId="10" fillId="0" borderId="0" xfId="42" applyNumberFormat="1" applyFont="1" applyFill="1" applyBorder="1" applyAlignment="1" applyProtection="1">
      <alignment horizontal="right"/>
      <protection/>
    </xf>
    <xf numFmtId="0" fontId="11" fillId="0" borderId="0" xfId="58" applyNumberFormat="1" applyFont="1" applyFill="1" applyBorder="1" applyAlignment="1" applyProtection="1">
      <alignment/>
      <protection/>
    </xf>
    <xf numFmtId="0" fontId="7" fillId="0" borderId="0" xfId="5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/>
    </xf>
    <xf numFmtId="164" fontId="22" fillId="0" borderId="0" xfId="44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164" fontId="23" fillId="0" borderId="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164" fontId="22" fillId="0" borderId="14" xfId="0" applyNumberFormat="1" applyFont="1" applyFill="1" applyBorder="1" applyAlignment="1">
      <alignment horizontal="right"/>
    </xf>
    <xf numFmtId="164" fontId="22" fillId="0" borderId="0" xfId="42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6" fillId="0" borderId="0" xfId="58" applyNumberFormat="1" applyFont="1" applyFill="1" applyBorder="1" applyAlignment="1" applyProtection="1">
      <alignment/>
      <protection/>
    </xf>
    <xf numFmtId="166" fontId="6" fillId="0" borderId="0" xfId="42" applyNumberFormat="1" applyFont="1" applyFill="1" applyBorder="1" applyAlignment="1" applyProtection="1">
      <alignment/>
      <protection/>
    </xf>
    <xf numFmtId="164" fontId="7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22" fillId="0" borderId="0" xfId="61" applyFont="1" applyFill="1" applyAlignment="1">
      <alignment vertical="center"/>
      <protection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66" fontId="8" fillId="0" borderId="0" xfId="42" applyNumberFormat="1" applyFont="1" applyFill="1" applyBorder="1" applyAlignment="1" applyProtection="1">
      <alignment horizontal="right"/>
      <protection/>
    </xf>
    <xf numFmtId="0" fontId="8" fillId="0" borderId="0" xfId="58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left" wrapText="1"/>
    </xf>
    <xf numFmtId="0" fontId="11" fillId="0" borderId="0" xfId="56" applyFont="1" applyFill="1" applyBorder="1" applyAlignment="1">
      <alignment/>
      <protection/>
    </xf>
    <xf numFmtId="0" fontId="11" fillId="0" borderId="0" xfId="0" applyFont="1" applyFill="1" applyBorder="1" applyAlignment="1">
      <alignment/>
    </xf>
    <xf numFmtId="0" fontId="11" fillId="0" borderId="0" xfId="56" applyFont="1" applyFill="1" applyBorder="1" applyAlignment="1">
      <alignment horizontal="left"/>
      <protection/>
    </xf>
    <xf numFmtId="0" fontId="27" fillId="0" borderId="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5" fontId="17" fillId="0" borderId="0" xfId="56" applyNumberFormat="1" applyFont="1" applyFill="1" applyBorder="1" applyAlignment="1">
      <alignment horizontal="center" wrapText="1"/>
      <protection/>
    </xf>
    <xf numFmtId="15" fontId="9" fillId="0" borderId="0" xfId="56" applyNumberFormat="1" applyFont="1" applyFill="1" applyBorder="1" applyAlignment="1">
      <alignment horizont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0" fontId="6" fillId="0" borderId="0" xfId="58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58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22" fillId="0" borderId="0" xfId="59" applyFont="1" applyFill="1" applyAlignment="1">
      <alignment horizontal="center" vertical="center"/>
      <protection/>
    </xf>
    <xf numFmtId="167" fontId="2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59" applyFont="1" applyFill="1" applyAlignment="1">
      <alignment horizontal="center" vertical="center"/>
      <protection/>
    </xf>
    <xf numFmtId="0" fontId="27" fillId="0" borderId="0" xfId="0" applyFont="1" applyFill="1" applyBorder="1" applyAlignment="1">
      <alignment horizontal="center" wrapText="1"/>
    </xf>
    <xf numFmtId="0" fontId="20" fillId="0" borderId="0" xfId="56" applyFont="1" applyFill="1" applyBorder="1" applyAlignment="1">
      <alignment/>
      <protection/>
    </xf>
    <xf numFmtId="0" fontId="10" fillId="0" borderId="0" xfId="56" applyFont="1" applyFill="1" applyBorder="1" applyAlignment="1">
      <alignment/>
      <protection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11" fillId="0" borderId="0" xfId="56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/>
    </xf>
    <xf numFmtId="166" fontId="7" fillId="0" borderId="0" xfId="42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10" xfId="56" applyFont="1" applyFill="1" applyBorder="1" applyAlignment="1">
      <alignment horizontal="left" vertical="center"/>
      <protection/>
    </xf>
    <xf numFmtId="0" fontId="8" fillId="0" borderId="0" xfId="56" applyFont="1" applyFill="1" applyBorder="1" applyAlignment="1">
      <alignment horizontal="left" vertical="center"/>
      <protection/>
    </xf>
    <xf numFmtId="0" fontId="7" fillId="0" borderId="0" xfId="5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11" fillId="0" borderId="0" xfId="56" applyFont="1" applyFill="1" applyBorder="1" applyAlignment="1">
      <alignment/>
      <protection/>
    </xf>
    <xf numFmtId="0" fontId="7" fillId="0" borderId="0" xfId="0" applyFont="1" applyFill="1" applyBorder="1" applyAlignment="1">
      <alignment/>
    </xf>
    <xf numFmtId="0" fontId="11" fillId="0" borderId="0" xfId="56" applyFont="1" applyFill="1" applyBorder="1" applyAlignment="1">
      <alignment horizontal="center"/>
      <protection/>
    </xf>
    <xf numFmtId="0" fontId="11" fillId="0" borderId="0" xfId="56" applyFont="1" applyFill="1" applyBorder="1" applyAlignment="1">
      <alignment horizontal="right"/>
      <protection/>
    </xf>
    <xf numFmtId="0" fontId="11" fillId="0" borderId="0" xfId="56" applyFont="1" applyFill="1" applyBorder="1" applyAlignment="1">
      <alignment vertical="center"/>
      <protection/>
    </xf>
    <xf numFmtId="0" fontId="11" fillId="0" borderId="0" xfId="0" applyFont="1" applyFill="1" applyBorder="1" applyAlignment="1">
      <alignment/>
    </xf>
    <xf numFmtId="0" fontId="11" fillId="0" borderId="0" xfId="56" applyFont="1" applyFill="1" applyBorder="1" applyAlignment="1">
      <alignment vertical="center"/>
      <protection/>
    </xf>
    <xf numFmtId="0" fontId="11" fillId="0" borderId="0" xfId="56" applyFont="1" applyFill="1" applyBorder="1" applyAlignment="1">
      <alignment horizontal="right" vertical="center"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 quotePrefix="1">
      <alignment horizontal="left"/>
      <protection/>
    </xf>
    <xf numFmtId="0" fontId="20" fillId="0" borderId="0" xfId="56" applyFont="1" applyFill="1" applyBorder="1" applyAlignment="1" quotePrefix="1">
      <alignment horizontal="left"/>
      <protection/>
    </xf>
    <xf numFmtId="0" fontId="1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20" fillId="0" borderId="0" xfId="56" applyFont="1" applyFill="1" applyBorder="1" applyAlignment="1" quotePrefix="1">
      <alignment horizontal="right"/>
      <protection/>
    </xf>
    <xf numFmtId="0" fontId="11" fillId="0" borderId="0" xfId="0" applyFont="1" applyFill="1" applyBorder="1" applyAlignment="1">
      <alignment/>
    </xf>
    <xf numFmtId="0" fontId="11" fillId="0" borderId="0" xfId="56" applyFont="1" applyFill="1" applyBorder="1" applyAlignment="1">
      <alignment horizontal="right" vertical="center"/>
      <protection/>
    </xf>
    <xf numFmtId="0" fontId="11" fillId="0" borderId="0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horizontal="left" vertical="center"/>
    </xf>
    <xf numFmtId="0" fontId="20" fillId="0" borderId="0" xfId="57" applyFont="1" applyFill="1" applyBorder="1" applyAlignment="1">
      <alignment wrapText="1"/>
      <protection/>
    </xf>
    <xf numFmtId="0" fontId="4" fillId="0" borderId="0" xfId="57" applyFont="1" applyFill="1" applyBorder="1" applyAlignment="1">
      <alignment horizontal="center" wrapText="1"/>
      <protection/>
    </xf>
    <xf numFmtId="164" fontId="7" fillId="0" borderId="0" xfId="57" applyNumberFormat="1" applyFont="1" applyFill="1" applyBorder="1" applyAlignment="1">
      <alignment horizontal="right" wrapText="1"/>
      <protection/>
    </xf>
    <xf numFmtId="0" fontId="7" fillId="0" borderId="0" xfId="57" applyFont="1" applyFill="1" applyBorder="1" applyAlignment="1">
      <alignment horizontal="center" wrapText="1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wrapText="1"/>
      <protection/>
    </xf>
    <xf numFmtId="0" fontId="7" fillId="0" borderId="0" xfId="0" applyFont="1" applyAlignment="1">
      <alignment vertical="center"/>
    </xf>
    <xf numFmtId="0" fontId="7" fillId="0" borderId="0" xfId="58" applyNumberFormat="1" applyFont="1" applyFill="1" applyBorder="1" applyAlignment="1" applyProtection="1">
      <alignment horizontal="left"/>
      <protection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0" fontId="8" fillId="0" borderId="10" xfId="56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8" fillId="0" borderId="0" xfId="56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58" applyNumberFormat="1" applyFont="1" applyFill="1" applyBorder="1" applyAlignment="1" applyProtection="1">
      <alignment horizontal="right" wrapText="1"/>
      <protection/>
    </xf>
    <xf numFmtId="0" fontId="7" fillId="0" borderId="0" xfId="0" applyFont="1" applyFill="1" applyBorder="1" applyAlignment="1">
      <alignment horizontal="right"/>
    </xf>
    <xf numFmtId="0" fontId="7" fillId="0" borderId="0" xfId="5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AL" xfId="56"/>
    <cellStyle name="Normal_Financial statements 2000 Alcomet" xfId="57"/>
    <cellStyle name="Normal_Financial statements_bg model 2002" xfId="58"/>
    <cellStyle name="Normal_P&amp;L" xfId="59"/>
    <cellStyle name="Normal_P&amp;L_Financial statements_bg model 2002" xfId="60"/>
    <cellStyle name="Normal_P&amp;L_IS (по функц.принцип)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">
      <selection activeCell="H16" sqref="H16"/>
    </sheetView>
  </sheetViews>
  <sheetFormatPr defaultColWidth="0" defaultRowHeight="12.75" customHeight="1" zeroHeight="1"/>
  <cols>
    <col min="1" max="2" width="9.28125" style="66" customWidth="1"/>
    <col min="3" max="3" width="18.421875" style="66" customWidth="1"/>
    <col min="4" max="9" width="9.28125" style="66" customWidth="1"/>
    <col min="10" max="16384" width="9.28125" style="66" hidden="1" customWidth="1"/>
  </cols>
  <sheetData>
    <row r="1" spans="1:8" ht="18.75">
      <c r="A1" s="64" t="s">
        <v>0</v>
      </c>
      <c r="B1" s="65"/>
      <c r="C1" s="65"/>
      <c r="D1" s="84" t="s">
        <v>45</v>
      </c>
      <c r="E1" s="65"/>
      <c r="F1" s="65"/>
      <c r="G1" s="65"/>
      <c r="H1" s="65"/>
    </row>
    <row r="2" ht="12.75"/>
    <row r="3" ht="12.75"/>
    <row r="4" ht="12.75"/>
    <row r="5" spans="1:9" ht="18.75">
      <c r="A5" s="67" t="s">
        <v>24</v>
      </c>
      <c r="D5" s="70"/>
      <c r="F5" s="68"/>
      <c r="G5" s="68"/>
      <c r="H5" s="68"/>
      <c r="I5" s="68"/>
    </row>
    <row r="6" spans="1:9" ht="17.25" customHeight="1">
      <c r="A6" s="67"/>
      <c r="C6" s="83" t="s">
        <v>66</v>
      </c>
      <c r="D6" s="83" t="s">
        <v>31</v>
      </c>
      <c r="F6" s="68"/>
      <c r="G6" s="68"/>
      <c r="H6" s="68"/>
      <c r="I6" s="68"/>
    </row>
    <row r="7" spans="1:9" ht="17.25" customHeight="1">
      <c r="A7" s="67"/>
      <c r="C7" s="83" t="s">
        <v>75</v>
      </c>
      <c r="D7" s="83" t="s">
        <v>26</v>
      </c>
      <c r="F7" s="68"/>
      <c r="G7" s="68"/>
      <c r="H7" s="68"/>
      <c r="I7" s="68"/>
    </row>
    <row r="8" spans="1:9" ht="18.75">
      <c r="A8" s="67"/>
      <c r="C8" s="83" t="s">
        <v>67</v>
      </c>
      <c r="D8" s="83" t="s">
        <v>28</v>
      </c>
      <c r="F8" s="68"/>
      <c r="G8" s="68"/>
      <c r="H8" s="68"/>
      <c r="I8" s="68"/>
    </row>
    <row r="9" spans="1:9" ht="18.75">
      <c r="A9" s="67"/>
      <c r="C9" s="83"/>
      <c r="D9" s="83" t="s">
        <v>84</v>
      </c>
      <c r="F9" s="68"/>
      <c r="G9" s="68"/>
      <c r="H9" s="68"/>
      <c r="I9" s="68"/>
    </row>
    <row r="10" spans="1:9" ht="15.75">
      <c r="A10" s="69"/>
      <c r="C10" s="83"/>
      <c r="D10" s="83" t="s">
        <v>25</v>
      </c>
      <c r="F10" s="69"/>
      <c r="G10" s="68"/>
      <c r="H10" s="68"/>
      <c r="I10" s="68"/>
    </row>
    <row r="11" spans="1:9" ht="18.75">
      <c r="A11" s="67"/>
      <c r="C11" s="83"/>
      <c r="D11" s="83" t="s">
        <v>76</v>
      </c>
      <c r="F11" s="68"/>
      <c r="G11" s="68"/>
      <c r="H11" s="68"/>
      <c r="I11" s="68"/>
    </row>
    <row r="12" spans="1:9" ht="18.75">
      <c r="A12" s="67"/>
      <c r="C12" s="83"/>
      <c r="D12" s="83" t="s">
        <v>42</v>
      </c>
      <c r="F12" s="68"/>
      <c r="G12" s="68"/>
      <c r="H12" s="68"/>
      <c r="I12" s="68"/>
    </row>
    <row r="13" spans="1:9" ht="18.75">
      <c r="A13" s="67"/>
      <c r="C13" s="83"/>
      <c r="D13" s="83" t="s">
        <v>27</v>
      </c>
      <c r="F13" s="68"/>
      <c r="G13" s="68"/>
      <c r="H13" s="68"/>
      <c r="I13" s="68"/>
    </row>
    <row r="14" spans="1:9" ht="18.75">
      <c r="A14" s="67"/>
      <c r="C14" s="83"/>
      <c r="D14" s="83" t="s">
        <v>141</v>
      </c>
      <c r="E14" s="68"/>
      <c r="F14" s="68"/>
      <c r="G14" s="68"/>
      <c r="H14" s="68"/>
      <c r="I14" s="68"/>
    </row>
    <row r="15" spans="1:9" ht="18.75">
      <c r="A15" s="67"/>
      <c r="C15" s="83"/>
      <c r="E15" s="68"/>
      <c r="F15" s="68"/>
      <c r="G15" s="68"/>
      <c r="H15" s="68"/>
      <c r="I15" s="68"/>
    </row>
    <row r="16" spans="1:9" ht="18.75">
      <c r="A16" s="67"/>
      <c r="D16" s="236"/>
      <c r="E16" s="68"/>
      <c r="F16" s="68"/>
      <c r="G16" s="68"/>
      <c r="H16" s="68"/>
      <c r="I16" s="68"/>
    </row>
    <row r="17" spans="1:7" ht="18.75">
      <c r="A17" s="67" t="s">
        <v>74</v>
      </c>
      <c r="D17" s="83" t="s">
        <v>28</v>
      </c>
      <c r="E17" s="67"/>
      <c r="F17" s="67"/>
      <c r="G17" s="67"/>
    </row>
    <row r="18" spans="1:9" ht="18.75">
      <c r="A18" s="145" t="s">
        <v>107</v>
      </c>
      <c r="B18" s="70"/>
      <c r="C18" s="70"/>
      <c r="D18" s="83" t="s">
        <v>84</v>
      </c>
      <c r="E18" s="83"/>
      <c r="F18" s="83"/>
      <c r="G18" s="68"/>
      <c r="H18" s="68"/>
      <c r="I18" s="68"/>
    </row>
    <row r="19" spans="1:9" ht="18.75">
      <c r="A19" s="145" t="s">
        <v>107</v>
      </c>
      <c r="D19" s="83" t="s">
        <v>25</v>
      </c>
      <c r="E19" s="68"/>
      <c r="F19" s="68"/>
      <c r="G19" s="68"/>
      <c r="H19" s="68"/>
      <c r="I19" s="68"/>
    </row>
    <row r="20" spans="1:9" ht="18.75">
      <c r="A20" s="67"/>
      <c r="D20" s="83"/>
      <c r="E20" s="68"/>
      <c r="F20" s="68"/>
      <c r="G20" s="68"/>
      <c r="H20" s="68"/>
      <c r="I20" s="68"/>
    </row>
    <row r="21" spans="1:9" ht="18.75">
      <c r="A21" s="67" t="s">
        <v>106</v>
      </c>
      <c r="B21" s="67"/>
      <c r="C21" s="67"/>
      <c r="D21" s="83" t="s">
        <v>108</v>
      </c>
      <c r="E21" s="68"/>
      <c r="F21" s="68"/>
      <c r="G21" s="68"/>
      <c r="H21" s="68"/>
      <c r="I21" s="68"/>
    </row>
    <row r="22" spans="1:9" ht="18.75">
      <c r="A22" s="67"/>
      <c r="D22" s="145"/>
      <c r="E22" s="67"/>
      <c r="F22" s="67"/>
      <c r="G22" s="67"/>
      <c r="H22" s="67"/>
      <c r="I22" s="67"/>
    </row>
    <row r="23" spans="1:7" ht="18.75">
      <c r="A23" s="67"/>
      <c r="D23" s="46"/>
      <c r="E23" s="67"/>
      <c r="F23" s="67"/>
      <c r="G23" s="67"/>
    </row>
    <row r="24" spans="1:7" ht="18.75">
      <c r="A24" s="67" t="s">
        <v>1</v>
      </c>
      <c r="D24" s="68" t="s">
        <v>9</v>
      </c>
      <c r="E24" s="68"/>
      <c r="F24" s="68"/>
      <c r="G24" s="67"/>
    </row>
    <row r="25" spans="1:7" ht="18.75">
      <c r="A25" s="67"/>
      <c r="D25" s="68" t="s">
        <v>29</v>
      </c>
      <c r="E25" s="68"/>
      <c r="F25" s="68"/>
      <c r="G25" s="67"/>
    </row>
    <row r="26" spans="1:7" ht="18.75">
      <c r="A26" s="67"/>
      <c r="D26" s="68" t="s">
        <v>104</v>
      </c>
      <c r="E26" s="68"/>
      <c r="F26" s="68"/>
      <c r="G26" s="67"/>
    </row>
    <row r="27" spans="1:7" ht="18.75">
      <c r="A27" s="67"/>
      <c r="D27" s="46"/>
      <c r="E27" s="67"/>
      <c r="F27" s="67"/>
      <c r="G27" s="67"/>
    </row>
    <row r="28" spans="1:7" ht="18.75">
      <c r="A28" s="67"/>
      <c r="D28" s="46"/>
      <c r="E28" s="67"/>
      <c r="F28" s="67"/>
      <c r="G28" s="67"/>
    </row>
    <row r="29" spans="1:7" ht="18.75">
      <c r="A29" s="67" t="s">
        <v>30</v>
      </c>
      <c r="D29" s="68" t="s">
        <v>31</v>
      </c>
      <c r="E29" s="68"/>
      <c r="F29" s="67"/>
      <c r="G29" s="67"/>
    </row>
    <row r="30" spans="1:6" ht="18.75">
      <c r="A30" s="67"/>
      <c r="D30" s="68" t="s">
        <v>10</v>
      </c>
      <c r="E30" s="68"/>
      <c r="F30" s="67"/>
    </row>
    <row r="31" spans="1:4" ht="18.75">
      <c r="A31" s="67"/>
      <c r="D31" s="68" t="s">
        <v>79</v>
      </c>
    </row>
    <row r="32" spans="1:6" ht="18.75">
      <c r="A32" s="67"/>
      <c r="C32" s="68"/>
      <c r="D32" s="68" t="s">
        <v>85</v>
      </c>
      <c r="E32" s="68"/>
      <c r="F32" s="67"/>
    </row>
    <row r="33" spans="1:6" ht="18.75">
      <c r="A33" s="67"/>
      <c r="C33" s="68"/>
      <c r="D33" s="68"/>
      <c r="E33" s="68"/>
      <c r="F33" s="67"/>
    </row>
    <row r="34" spans="1:6" ht="18.75">
      <c r="A34" s="67"/>
      <c r="C34" s="68"/>
      <c r="D34" s="68"/>
      <c r="E34" s="68"/>
      <c r="F34" s="67"/>
    </row>
    <row r="35" spans="1:6" ht="18.75">
      <c r="A35" s="67"/>
      <c r="D35" s="46"/>
      <c r="F35" s="67"/>
    </row>
    <row r="36" spans="1:9" ht="18.75">
      <c r="A36" s="67" t="s">
        <v>2</v>
      </c>
      <c r="D36" s="68" t="s">
        <v>80</v>
      </c>
      <c r="E36" s="68"/>
      <c r="F36" s="67"/>
      <c r="G36" s="67"/>
      <c r="H36" s="67"/>
      <c r="I36" s="67"/>
    </row>
    <row r="37" spans="1:9" ht="18.75">
      <c r="A37" s="67"/>
      <c r="D37" s="68" t="s">
        <v>32</v>
      </c>
      <c r="E37" s="68"/>
      <c r="F37" s="67"/>
      <c r="G37" s="67"/>
      <c r="H37" s="67"/>
      <c r="I37" s="67"/>
    </row>
    <row r="38" spans="1:6" ht="18.75">
      <c r="A38" s="67"/>
      <c r="D38" s="68" t="s">
        <v>86</v>
      </c>
      <c r="E38" s="68"/>
      <c r="F38" s="67"/>
    </row>
    <row r="39" spans="1:6" ht="18.75">
      <c r="A39" s="67"/>
      <c r="E39" s="68"/>
      <c r="F39" s="67"/>
    </row>
    <row r="40" spans="1:6" ht="18.75">
      <c r="A40" s="67"/>
      <c r="D40" s="68"/>
      <c r="E40" s="68"/>
      <c r="F40" s="67"/>
    </row>
    <row r="41" spans="1:6" ht="18.75">
      <c r="A41" s="67"/>
      <c r="D41" s="68"/>
      <c r="E41" s="68"/>
      <c r="F41" s="67"/>
    </row>
    <row r="42" spans="1:6" ht="18.75">
      <c r="A42" s="67"/>
      <c r="D42" s="46"/>
      <c r="F42" s="67"/>
    </row>
    <row r="43" spans="1:6" ht="18.75">
      <c r="A43" s="67"/>
      <c r="D43" s="46"/>
      <c r="F43" s="67"/>
    </row>
    <row r="44" spans="1:9" ht="18.75">
      <c r="A44" s="67" t="s">
        <v>33</v>
      </c>
      <c r="D44" s="68" t="s">
        <v>46</v>
      </c>
      <c r="G44" s="70"/>
      <c r="H44" s="70"/>
      <c r="I44" s="70"/>
    </row>
    <row r="45" spans="1:6" ht="18.75">
      <c r="A45" s="67"/>
      <c r="D45" s="68" t="s">
        <v>83</v>
      </c>
      <c r="F45" s="67"/>
    </row>
    <row r="46" spans="1:6" ht="18.75">
      <c r="A46" s="67"/>
      <c r="F46" s="67"/>
    </row>
    <row r="47" spans="1:6" ht="18.75">
      <c r="A47" s="67"/>
      <c r="F47" s="67"/>
    </row>
    <row r="48" spans="1:6" ht="18.75">
      <c r="A48" s="67"/>
      <c r="F48" s="67"/>
    </row>
    <row r="49" spans="1:6" ht="18.75">
      <c r="A49" s="67"/>
      <c r="F49" s="67"/>
    </row>
    <row r="50" spans="1:6" ht="18.75">
      <c r="A50" s="67"/>
      <c r="F50" s="67"/>
    </row>
    <row r="51" spans="1:6" ht="18.75">
      <c r="A51" s="67"/>
      <c r="F51" s="67"/>
    </row>
    <row r="52" spans="1:6" ht="18.75">
      <c r="A52" s="67"/>
      <c r="F52" s="67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52.140625" style="42" customWidth="1"/>
    <col min="2" max="2" width="13.140625" style="33" bestFit="1" customWidth="1"/>
    <col min="3" max="3" width="5.421875" style="78" customWidth="1"/>
    <col min="4" max="4" width="17.57421875" style="80" customWidth="1"/>
    <col min="5" max="5" width="4.7109375" style="31" customWidth="1"/>
    <col min="6" max="6" width="17.140625" style="32" customWidth="1"/>
    <col min="7" max="7" width="2.00390625" style="35" bestFit="1" customWidth="1"/>
    <col min="8" max="8" width="5.00390625" style="35" customWidth="1"/>
    <col min="9" max="16" width="9.140625" style="42" customWidth="1"/>
    <col min="17" max="16384" width="9.140625" style="35" customWidth="1"/>
  </cols>
  <sheetData>
    <row r="1" spans="1:6" ht="15">
      <c r="A1" s="238" t="str">
        <f>'Cover '!D1</f>
        <v>НЕОХИМ АД</v>
      </c>
      <c r="B1" s="239"/>
      <c r="C1" s="239"/>
      <c r="D1" s="239"/>
      <c r="E1" s="239"/>
      <c r="F1" s="239"/>
    </row>
    <row r="2" spans="1:16" s="34" customFormat="1" ht="15">
      <c r="A2" s="240" t="s">
        <v>99</v>
      </c>
      <c r="B2" s="241"/>
      <c r="C2" s="241"/>
      <c r="D2" s="241"/>
      <c r="E2" s="241"/>
      <c r="F2" s="241"/>
      <c r="I2" s="144"/>
      <c r="J2" s="144"/>
      <c r="K2" s="144"/>
      <c r="L2" s="144"/>
      <c r="M2" s="144"/>
      <c r="N2" s="144"/>
      <c r="O2" s="144"/>
      <c r="P2" s="144"/>
    </row>
    <row r="3" spans="1:5" ht="15">
      <c r="A3" s="206" t="s">
        <v>133</v>
      </c>
      <c r="B3" s="88"/>
      <c r="C3" s="161"/>
      <c r="D3" s="161"/>
      <c r="E3" s="89"/>
    </row>
    <row r="4" spans="1:5" ht="15">
      <c r="A4" s="206"/>
      <c r="B4" s="88"/>
      <c r="C4" s="161"/>
      <c r="D4" s="161"/>
      <c r="E4" s="89"/>
    </row>
    <row r="5" spans="1:5" ht="15">
      <c r="A5" s="206"/>
      <c r="B5" s="88"/>
      <c r="C5" s="161"/>
      <c r="D5" s="161"/>
      <c r="E5" s="89"/>
    </row>
    <row r="6" spans="1:5" ht="15">
      <c r="A6" s="206"/>
      <c r="B6" s="88"/>
      <c r="C6" s="161"/>
      <c r="D6" s="161"/>
      <c r="E6" s="89"/>
    </row>
    <row r="7" spans="1:6" ht="15" customHeight="1">
      <c r="A7" s="89"/>
      <c r="B7" s="242" t="s">
        <v>4</v>
      </c>
      <c r="C7" s="82"/>
      <c r="D7" s="243" t="s">
        <v>134</v>
      </c>
      <c r="E7" s="116"/>
      <c r="F7" s="243" t="s">
        <v>135</v>
      </c>
    </row>
    <row r="8" spans="1:6" ht="15">
      <c r="A8" s="89"/>
      <c r="B8" s="242"/>
      <c r="C8" s="82"/>
      <c r="D8" s="244"/>
      <c r="E8" s="116"/>
      <c r="F8" s="244"/>
    </row>
    <row r="9" spans="1:6" ht="15">
      <c r="A9" s="91"/>
      <c r="C9" s="80"/>
      <c r="E9" s="39"/>
      <c r="F9" s="80"/>
    </row>
    <row r="10" spans="1:6" ht="15">
      <c r="A10" s="91"/>
      <c r="C10" s="80"/>
      <c r="E10" s="39"/>
      <c r="F10" s="80"/>
    </row>
    <row r="11" spans="1:8" ht="15">
      <c r="A11" s="89" t="s">
        <v>69</v>
      </c>
      <c r="B11" s="33">
        <v>3</v>
      </c>
      <c r="C11" s="80"/>
      <c r="D11" s="32">
        <v>190388</v>
      </c>
      <c r="E11" s="33"/>
      <c r="F11" s="32">
        <v>207992</v>
      </c>
      <c r="H11" s="42"/>
    </row>
    <row r="12" spans="1:6" ht="15">
      <c r="A12" s="89" t="s">
        <v>116</v>
      </c>
      <c r="B12" s="33">
        <v>4</v>
      </c>
      <c r="C12" s="80"/>
      <c r="D12" s="32">
        <v>2238</v>
      </c>
      <c r="E12" s="33"/>
      <c r="F12" s="32">
        <v>2172</v>
      </c>
    </row>
    <row r="13" spans="1:6" ht="30">
      <c r="A13" s="88" t="s">
        <v>87</v>
      </c>
      <c r="C13" s="80"/>
      <c r="D13" s="32">
        <v>-435</v>
      </c>
      <c r="E13" s="33"/>
      <c r="F13" s="32">
        <v>-716</v>
      </c>
    </row>
    <row r="14" spans="1:7" ht="15">
      <c r="A14" s="89" t="s">
        <v>120</v>
      </c>
      <c r="B14" s="33">
        <v>5</v>
      </c>
      <c r="C14" s="80"/>
      <c r="D14" s="32">
        <v>-147435</v>
      </c>
      <c r="E14" s="33"/>
      <c r="F14" s="32">
        <v>-167621</v>
      </c>
      <c r="G14" s="38"/>
    </row>
    <row r="15" spans="1:7" ht="15">
      <c r="A15" s="89" t="s">
        <v>3</v>
      </c>
      <c r="B15" s="33">
        <v>6</v>
      </c>
      <c r="C15" s="80"/>
      <c r="D15" s="32">
        <v>-12778</v>
      </c>
      <c r="E15" s="33"/>
      <c r="F15" s="32">
        <v>-10991</v>
      </c>
      <c r="G15" s="38"/>
    </row>
    <row r="16" spans="1:7" ht="15">
      <c r="A16" s="89" t="s">
        <v>8</v>
      </c>
      <c r="B16" s="33">
        <v>7</v>
      </c>
      <c r="C16" s="80"/>
      <c r="D16" s="32">
        <v>-18301</v>
      </c>
      <c r="E16" s="33"/>
      <c r="F16" s="32">
        <v>-17228</v>
      </c>
      <c r="G16" s="36"/>
    </row>
    <row r="17" spans="1:7" ht="15">
      <c r="A17" s="89" t="s">
        <v>88</v>
      </c>
      <c r="B17" s="33">
        <v>10</v>
      </c>
      <c r="C17" s="80"/>
      <c r="D17" s="32">
        <v>-7652</v>
      </c>
      <c r="E17" s="33"/>
      <c r="F17" s="32">
        <v>-7437</v>
      </c>
      <c r="G17" s="38"/>
    </row>
    <row r="18" spans="1:7" ht="15.75" customHeight="1">
      <c r="A18" s="89" t="s">
        <v>70</v>
      </c>
      <c r="B18" s="33">
        <v>8</v>
      </c>
      <c r="C18" s="80"/>
      <c r="D18" s="32">
        <v>-484</v>
      </c>
      <c r="E18" s="33"/>
      <c r="F18" s="32">
        <v>-784</v>
      </c>
      <c r="G18" s="36"/>
    </row>
    <row r="19" spans="1:7" ht="15" customHeight="1">
      <c r="A19" s="90" t="s">
        <v>125</v>
      </c>
      <c r="C19" s="80"/>
      <c r="D19" s="63">
        <f>SUM(D11:D18)</f>
        <v>5541</v>
      </c>
      <c r="E19" s="33"/>
      <c r="F19" s="63">
        <f>SUM(F11:F18)</f>
        <v>5387</v>
      </c>
      <c r="G19" s="38"/>
    </row>
    <row r="20" spans="1:7" ht="15" customHeight="1">
      <c r="A20" s="89"/>
      <c r="C20" s="80"/>
      <c r="D20" s="32"/>
      <c r="E20" s="33"/>
      <c r="G20" s="38"/>
    </row>
    <row r="21" spans="1:7" ht="15" customHeight="1">
      <c r="A21" s="89"/>
      <c r="C21" s="80"/>
      <c r="D21" s="32"/>
      <c r="E21" s="33"/>
      <c r="G21" s="38"/>
    </row>
    <row r="22" spans="1:7" ht="15" customHeight="1">
      <c r="A22" s="89" t="s">
        <v>121</v>
      </c>
      <c r="C22" s="80"/>
      <c r="D22" s="32">
        <v>1</v>
      </c>
      <c r="E22" s="33"/>
      <c r="F22" s="32">
        <v>38</v>
      </c>
      <c r="G22" s="38"/>
    </row>
    <row r="23" spans="1:7" ht="15">
      <c r="A23" s="42" t="s">
        <v>90</v>
      </c>
      <c r="C23" s="80"/>
      <c r="D23" s="156">
        <v>-1524</v>
      </c>
      <c r="E23" s="39"/>
      <c r="F23" s="156">
        <v>-833</v>
      </c>
      <c r="G23" s="38"/>
    </row>
    <row r="24" spans="1:7" ht="15">
      <c r="A24" s="201" t="s">
        <v>112</v>
      </c>
      <c r="B24" s="33">
        <v>9</v>
      </c>
      <c r="C24" s="80"/>
      <c r="D24" s="63">
        <f>SUM(D22:D23)</f>
        <v>-1523</v>
      </c>
      <c r="E24" s="39"/>
      <c r="F24" s="63">
        <f>SUM(F22:F23)</f>
        <v>-795</v>
      </c>
      <c r="G24" s="38"/>
    </row>
    <row r="25" spans="3:7" ht="15">
      <c r="C25" s="80"/>
      <c r="D25" s="32"/>
      <c r="E25" s="39"/>
      <c r="G25" s="38"/>
    </row>
    <row r="26" spans="1:7" ht="15">
      <c r="A26" s="90" t="s">
        <v>126</v>
      </c>
      <c r="C26" s="80"/>
      <c r="D26" s="157">
        <f>D24+D19</f>
        <v>4018</v>
      </c>
      <c r="E26" s="39"/>
      <c r="F26" s="157">
        <f>F24+F19</f>
        <v>4592</v>
      </c>
      <c r="G26" s="37"/>
    </row>
    <row r="27" spans="1:8" ht="15">
      <c r="A27" s="90"/>
      <c r="C27" s="80"/>
      <c r="D27" s="40"/>
      <c r="E27" s="39"/>
      <c r="F27" s="40"/>
      <c r="G27" s="41"/>
      <c r="H27" s="42"/>
    </row>
    <row r="28" spans="1:6" ht="15">
      <c r="A28" s="148"/>
      <c r="B28" s="196"/>
      <c r="C28" s="149"/>
      <c r="D28" s="146"/>
      <c r="E28" s="150"/>
      <c r="F28" s="146"/>
    </row>
    <row r="29" spans="1:6" ht="15.75" thickBot="1">
      <c r="A29" s="162" t="s">
        <v>132</v>
      </c>
      <c r="B29" s="196"/>
      <c r="C29" s="149"/>
      <c r="D29" s="151">
        <f>D26</f>
        <v>4018</v>
      </c>
      <c r="E29" s="147"/>
      <c r="F29" s="151">
        <f>F26</f>
        <v>4592</v>
      </c>
    </row>
    <row r="30" spans="1:6" ht="15.75" thickTop="1">
      <c r="A30" s="89"/>
      <c r="C30" s="39"/>
      <c r="D30" s="59"/>
      <c r="E30" s="59"/>
      <c r="F30" s="59"/>
    </row>
    <row r="31" spans="1:7" ht="15">
      <c r="A31" s="90"/>
      <c r="B31" s="197"/>
      <c r="C31" s="188"/>
      <c r="D31" s="189"/>
      <c r="E31" s="152"/>
      <c r="F31" s="189"/>
      <c r="G31" s="152"/>
    </row>
    <row r="32" spans="1:6" ht="15">
      <c r="A32" s="153"/>
      <c r="C32" s="39"/>
      <c r="D32" s="59"/>
      <c r="E32" s="59"/>
      <c r="F32" s="59"/>
    </row>
    <row r="33" spans="1:6" ht="15">
      <c r="A33" s="153"/>
      <c r="C33" s="39"/>
      <c r="D33" s="59"/>
      <c r="E33" s="59"/>
      <c r="F33" s="59"/>
    </row>
    <row r="34" spans="1:6" ht="15">
      <c r="A34" s="191"/>
      <c r="C34" s="39"/>
      <c r="D34" s="59"/>
      <c r="E34" s="59"/>
      <c r="F34" s="59"/>
    </row>
    <row r="35" spans="1:3" ht="15">
      <c r="A35" s="191"/>
      <c r="C35" s="39"/>
    </row>
    <row r="36" spans="1:4" ht="15">
      <c r="A36" s="199"/>
      <c r="C36" s="80"/>
      <c r="D36" s="192"/>
    </row>
    <row r="37" spans="1:4" ht="15">
      <c r="A37" s="200"/>
      <c r="B37" s="195"/>
      <c r="C37" s="192"/>
      <c r="D37" s="192"/>
    </row>
    <row r="38" spans="1:4" ht="15">
      <c r="A38" s="194"/>
      <c r="B38" s="195"/>
      <c r="C38" s="192"/>
      <c r="D38" s="78"/>
    </row>
    <row r="39" spans="1:4" ht="15">
      <c r="A39" s="194"/>
      <c r="B39" s="195"/>
      <c r="C39" s="192"/>
      <c r="D39" s="78"/>
    </row>
    <row r="40" spans="1:4" ht="15">
      <c r="A40" s="194"/>
      <c r="B40" s="195"/>
      <c r="C40" s="192"/>
      <c r="D40" s="78"/>
    </row>
    <row r="41" spans="1:4" ht="15">
      <c r="A41" s="202"/>
      <c r="B41" s="80"/>
      <c r="D41" s="78"/>
    </row>
    <row r="42" spans="1:7" ht="15">
      <c r="A42" s="168" t="s">
        <v>77</v>
      </c>
      <c r="B42" s="170" t="s">
        <v>109</v>
      </c>
      <c r="C42" s="118"/>
      <c r="F42" s="77"/>
      <c r="G42" s="44"/>
    </row>
    <row r="43" spans="1:5" ht="15">
      <c r="A43" s="203" t="s">
        <v>47</v>
      </c>
      <c r="B43" s="190"/>
      <c r="C43" s="77"/>
      <c r="D43" s="81"/>
      <c r="E43" s="117" t="s">
        <v>110</v>
      </c>
    </row>
    <row r="44" spans="1:7" ht="15">
      <c r="A44" s="168"/>
      <c r="B44" s="190"/>
      <c r="C44" s="77"/>
      <c r="D44" s="81"/>
      <c r="E44" s="97"/>
      <c r="F44" s="77"/>
      <c r="G44" s="44"/>
    </row>
    <row r="45" spans="1:6" ht="24" customHeight="1">
      <c r="A45" s="99"/>
      <c r="B45" s="99"/>
      <c r="C45" s="20"/>
      <c r="D45" s="168"/>
      <c r="F45" s="95"/>
    </row>
    <row r="46" spans="1:6" ht="15">
      <c r="A46" s="99"/>
      <c r="B46" s="99"/>
      <c r="C46" s="20"/>
      <c r="D46" s="81"/>
      <c r="E46" s="20"/>
      <c r="F46" s="96"/>
    </row>
    <row r="47" spans="1:7" ht="15">
      <c r="A47" s="210"/>
      <c r="G47" s="44"/>
    </row>
    <row r="50" ht="15">
      <c r="A50" s="210"/>
    </row>
    <row r="51" ht="15">
      <c r="A51" s="202"/>
    </row>
    <row r="52" ht="15">
      <c r="A52" s="210"/>
    </row>
    <row r="53" ht="15">
      <c r="A53" s="210"/>
    </row>
    <row r="54" ht="15">
      <c r="A54" s="210"/>
    </row>
    <row r="55" ht="15">
      <c r="A55" s="210"/>
    </row>
    <row r="56" ht="15">
      <c r="A56" s="204"/>
    </row>
    <row r="57" spans="1:6" ht="15">
      <c r="A57" s="98"/>
      <c r="B57" s="190"/>
      <c r="C57" s="81"/>
      <c r="D57" s="99"/>
      <c r="E57" s="99"/>
      <c r="F57" s="99"/>
    </row>
    <row r="58" spans="1:6" ht="15">
      <c r="A58" s="99"/>
      <c r="B58" s="190"/>
      <c r="C58" s="81"/>
      <c r="D58" s="99"/>
      <c r="E58" s="99"/>
      <c r="F58" s="99"/>
    </row>
    <row r="59" spans="1:6" ht="15">
      <c r="A59" s="210"/>
      <c r="B59" s="190"/>
      <c r="C59" s="81"/>
      <c r="D59" s="99"/>
      <c r="E59" s="99"/>
      <c r="F59" s="99"/>
    </row>
    <row r="60" spans="1:6" ht="15">
      <c r="A60" s="204"/>
      <c r="B60" s="93"/>
      <c r="C60" s="94"/>
      <c r="D60" s="94"/>
      <c r="E60" s="94"/>
      <c r="F60" s="94"/>
    </row>
    <row r="61" ht="15" customHeight="1">
      <c r="A61" s="210"/>
    </row>
    <row r="62" ht="15">
      <c r="A62" s="210"/>
    </row>
    <row r="63" ht="15">
      <c r="A63" s="210"/>
    </row>
    <row r="64" ht="15">
      <c r="A64" s="210"/>
    </row>
    <row r="65" ht="15">
      <c r="A65" s="210"/>
    </row>
    <row r="66" ht="15">
      <c r="A66" s="210"/>
    </row>
    <row r="67" ht="15">
      <c r="A67" s="210"/>
    </row>
    <row r="68" ht="15">
      <c r="A68" s="210"/>
    </row>
    <row r="69" ht="15">
      <c r="A69" s="210"/>
    </row>
  </sheetData>
  <sheetProtection/>
  <mergeCells count="5">
    <mergeCell ref="A1:F1"/>
    <mergeCell ref="A2:F2"/>
    <mergeCell ref="B7:B8"/>
    <mergeCell ref="F7:F8"/>
    <mergeCell ref="D7:D8"/>
  </mergeCells>
  <printOptions/>
  <pageMargins left="1.31" right="0.354330708661417" top="0.590551181102362" bottom="0.275590551181102" header="0.393700787401575" footer="0.15748031496063"/>
  <pageSetup blackAndWhite="1" firstPageNumber="1" useFirstPageNumber="1" fitToHeight="1" fitToWidth="1" horizontalDpi="600" verticalDpi="600" orientation="portrait" paperSize="9" scale="78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view="pageBreakPreview"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51.00390625" style="44" customWidth="1"/>
    <col min="2" max="2" width="10.421875" style="171" bestFit="1" customWidth="1"/>
    <col min="3" max="3" width="2.7109375" style="21" customWidth="1"/>
    <col min="4" max="4" width="16.7109375" style="44" customWidth="1"/>
    <col min="5" max="5" width="2.7109375" style="44" customWidth="1"/>
    <col min="6" max="6" width="15.8515625" style="44" customWidth="1"/>
    <col min="7" max="7" width="2.00390625" style="16" bestFit="1" customWidth="1"/>
    <col min="8" max="16384" width="9.140625" style="16" customWidth="1"/>
  </cols>
  <sheetData>
    <row r="1" spans="1:6" ht="15">
      <c r="A1" s="71" t="str">
        <f>'Cover '!D1</f>
        <v>НЕОХИМ АД</v>
      </c>
      <c r="B1" s="172"/>
      <c r="C1" s="15"/>
      <c r="D1" s="71"/>
      <c r="E1" s="71"/>
      <c r="F1" s="71"/>
    </row>
    <row r="2" spans="1:6" s="18" customFormat="1" ht="15">
      <c r="A2" s="72" t="s">
        <v>100</v>
      </c>
      <c r="B2" s="173"/>
      <c r="C2" s="17"/>
      <c r="D2" s="72"/>
      <c r="E2" s="72"/>
      <c r="F2" s="72"/>
    </row>
    <row r="3" spans="1:6" ht="15" customHeight="1">
      <c r="A3" s="72" t="str">
        <f>'IS'!A3</f>
        <v>към 30 септември 2013 година</v>
      </c>
      <c r="B3" s="174"/>
      <c r="C3" s="18"/>
      <c r="D3" s="47"/>
      <c r="E3" s="47"/>
      <c r="F3" s="47"/>
    </row>
    <row r="4" spans="1:6" s="19" customFormat="1" ht="15" customHeight="1">
      <c r="A4" s="99"/>
      <c r="B4" s="245" t="s">
        <v>4</v>
      </c>
      <c r="C4" s="86"/>
      <c r="D4" s="243" t="s">
        <v>134</v>
      </c>
      <c r="E4" s="100"/>
      <c r="F4" s="243" t="s">
        <v>113</v>
      </c>
    </row>
    <row r="5" spans="1:6" ht="23.25" customHeight="1">
      <c r="A5" s="158" t="s">
        <v>68</v>
      </c>
      <c r="B5" s="245"/>
      <c r="C5" s="78"/>
      <c r="D5" s="244"/>
      <c r="E5" s="101"/>
      <c r="F5" s="243"/>
    </row>
    <row r="6" spans="1:6" ht="17.25" customHeight="1">
      <c r="A6" s="99"/>
      <c r="B6" s="80"/>
      <c r="C6" s="78"/>
      <c r="D6" s="92"/>
      <c r="E6" s="101"/>
      <c r="F6" s="92"/>
    </row>
    <row r="7" spans="1:6" s="44" customFormat="1" ht="15">
      <c r="A7" s="158" t="s">
        <v>11</v>
      </c>
      <c r="B7" s="175"/>
      <c r="C7" s="43"/>
      <c r="D7" s="99"/>
      <c r="E7" s="99"/>
      <c r="F7" s="99"/>
    </row>
    <row r="8" spans="1:6" s="44" customFormat="1" ht="15">
      <c r="A8" s="102" t="s">
        <v>43</v>
      </c>
      <c r="B8" s="171">
        <v>10</v>
      </c>
      <c r="C8" s="43"/>
      <c r="D8" s="103">
        <f>106731+610</f>
        <v>107341</v>
      </c>
      <c r="E8" s="99"/>
      <c r="F8" s="103">
        <f>106106+1350</f>
        <v>107456</v>
      </c>
    </row>
    <row r="9" spans="1:6" s="44" customFormat="1" ht="15">
      <c r="A9" s="104" t="s">
        <v>36</v>
      </c>
      <c r="B9" s="171">
        <v>10</v>
      </c>
      <c r="C9" s="43"/>
      <c r="D9" s="103">
        <v>297</v>
      </c>
      <c r="E9" s="103"/>
      <c r="F9" s="103">
        <f>1562-1350</f>
        <v>212</v>
      </c>
    </row>
    <row r="10" spans="1:6" s="44" customFormat="1" ht="15">
      <c r="A10" s="104" t="s">
        <v>21</v>
      </c>
      <c r="B10" s="171">
        <v>12</v>
      </c>
      <c r="C10" s="43"/>
      <c r="D10" s="103">
        <v>3218</v>
      </c>
      <c r="E10" s="103"/>
      <c r="F10" s="103">
        <v>3218</v>
      </c>
    </row>
    <row r="11" spans="1:6" s="44" customFormat="1" ht="15">
      <c r="A11" s="104" t="s">
        <v>91</v>
      </c>
      <c r="B11" s="171">
        <v>11</v>
      </c>
      <c r="C11" s="43"/>
      <c r="D11" s="103">
        <v>4237</v>
      </c>
      <c r="E11" s="103"/>
      <c r="F11" s="103">
        <v>4237</v>
      </c>
    </row>
    <row r="12" spans="1:7" s="44" customFormat="1" ht="15">
      <c r="A12" s="104" t="s">
        <v>123</v>
      </c>
      <c r="B12" s="171"/>
      <c r="C12" s="43"/>
      <c r="D12" s="103">
        <v>5</v>
      </c>
      <c r="E12" s="103"/>
      <c r="F12" s="103">
        <v>5</v>
      </c>
      <c r="G12" s="74"/>
    </row>
    <row r="13" spans="1:6" s="44" customFormat="1" ht="15">
      <c r="A13" s="104" t="s">
        <v>37</v>
      </c>
      <c r="B13" s="171"/>
      <c r="C13" s="43"/>
      <c r="D13" s="103">
        <v>2</v>
      </c>
      <c r="E13" s="103"/>
      <c r="F13" s="103">
        <v>2</v>
      </c>
    </row>
    <row r="14" spans="1:6" s="44" customFormat="1" ht="15">
      <c r="A14" s="104" t="s">
        <v>119</v>
      </c>
      <c r="B14" s="171"/>
      <c r="C14" s="43"/>
      <c r="D14" s="103">
        <v>157</v>
      </c>
      <c r="E14" s="103"/>
      <c r="F14" s="103">
        <v>157</v>
      </c>
    </row>
    <row r="15" spans="1:6" s="44" customFormat="1" ht="15">
      <c r="A15" s="99"/>
      <c r="B15" s="175"/>
      <c r="C15" s="43"/>
      <c r="D15" s="105">
        <f>SUM(D8:D14)</f>
        <v>115257</v>
      </c>
      <c r="E15" s="106"/>
      <c r="F15" s="105">
        <f>SUM(F8:F14)</f>
        <v>115287</v>
      </c>
    </row>
    <row r="16" spans="1:6" s="44" customFormat="1" ht="7.5" customHeight="1">
      <c r="A16" s="99"/>
      <c r="B16" s="175"/>
      <c r="C16" s="43"/>
      <c r="D16" s="106"/>
      <c r="E16" s="106"/>
      <c r="F16" s="106"/>
    </row>
    <row r="17" spans="1:6" s="44" customFormat="1" ht="15">
      <c r="A17" s="158" t="s">
        <v>12</v>
      </c>
      <c r="B17" s="175"/>
      <c r="C17" s="43"/>
      <c r="D17" s="106"/>
      <c r="E17" s="106"/>
      <c r="F17" s="106"/>
    </row>
    <row r="18" spans="1:6" s="44" customFormat="1" ht="15">
      <c r="A18" s="102" t="s">
        <v>7</v>
      </c>
      <c r="B18" s="171">
        <v>13</v>
      </c>
      <c r="C18" s="81"/>
      <c r="D18" s="73">
        <v>33584</v>
      </c>
      <c r="E18" s="73"/>
      <c r="F18" s="73">
        <v>33727</v>
      </c>
    </row>
    <row r="19" spans="1:6" s="44" customFormat="1" ht="15">
      <c r="A19" s="102" t="s">
        <v>21</v>
      </c>
      <c r="B19" s="171">
        <v>14</v>
      </c>
      <c r="C19" s="81"/>
      <c r="D19" s="73">
        <v>16950</v>
      </c>
      <c r="E19" s="73"/>
      <c r="F19" s="73">
        <v>10205</v>
      </c>
    </row>
    <row r="20" spans="1:6" s="44" customFormat="1" ht="15">
      <c r="A20" s="102" t="s">
        <v>103</v>
      </c>
      <c r="B20" s="171">
        <v>15</v>
      </c>
      <c r="C20" s="81"/>
      <c r="D20" s="73">
        <f>1773+582-610</f>
        <v>1745</v>
      </c>
      <c r="E20" s="73"/>
      <c r="F20" s="73">
        <v>3806</v>
      </c>
    </row>
    <row r="21" spans="1:7" s="44" customFormat="1" ht="15">
      <c r="A21" s="99" t="s">
        <v>92</v>
      </c>
      <c r="B21" s="171">
        <v>16</v>
      </c>
      <c r="C21" s="81"/>
      <c r="D21" s="73">
        <v>826</v>
      </c>
      <c r="E21" s="73"/>
      <c r="F21" s="73">
        <v>4762</v>
      </c>
      <c r="G21" s="74"/>
    </row>
    <row r="22" spans="1:10" s="44" customFormat="1" ht="15">
      <c r="A22" s="102" t="s">
        <v>56</v>
      </c>
      <c r="B22" s="171">
        <v>17</v>
      </c>
      <c r="C22" s="81"/>
      <c r="D22" s="73">
        <v>1122</v>
      </c>
      <c r="E22" s="73"/>
      <c r="F22" s="73">
        <v>5906</v>
      </c>
      <c r="H22" s="159"/>
      <c r="J22" s="159"/>
    </row>
    <row r="23" spans="1:6" s="44" customFormat="1" ht="15">
      <c r="A23" s="158"/>
      <c r="B23" s="175"/>
      <c r="C23" s="43"/>
      <c r="D23" s="105">
        <f>SUM(D18:D22)</f>
        <v>54227</v>
      </c>
      <c r="E23" s="106"/>
      <c r="F23" s="105">
        <f>SUM(F18:F22)</f>
        <v>58406</v>
      </c>
    </row>
    <row r="24" spans="1:6" s="44" customFormat="1" ht="7.5" customHeight="1">
      <c r="A24" s="102"/>
      <c r="B24" s="171"/>
      <c r="C24" s="81"/>
      <c r="D24" s="74"/>
      <c r="E24" s="74"/>
      <c r="F24" s="74"/>
    </row>
    <row r="25" spans="1:6" s="44" customFormat="1" ht="15.75" thickBot="1">
      <c r="A25" s="158" t="s">
        <v>13</v>
      </c>
      <c r="B25" s="175"/>
      <c r="C25" s="43"/>
      <c r="D25" s="107">
        <f>SUM(D15+D23)</f>
        <v>169484</v>
      </c>
      <c r="E25" s="106"/>
      <c r="F25" s="107">
        <f>SUM(F15+F23)</f>
        <v>173693</v>
      </c>
    </row>
    <row r="26" spans="1:6" s="44" customFormat="1" ht="15.75" thickTop="1">
      <c r="A26" s="102"/>
      <c r="B26" s="171"/>
      <c r="C26" s="81"/>
      <c r="D26" s="99"/>
      <c r="E26" s="99"/>
      <c r="F26" s="99"/>
    </row>
    <row r="27" spans="1:6" s="44" customFormat="1" ht="15">
      <c r="A27" s="158" t="s">
        <v>18</v>
      </c>
      <c r="B27" s="80"/>
      <c r="C27" s="80"/>
      <c r="D27" s="92"/>
      <c r="E27" s="101"/>
      <c r="F27" s="92"/>
    </row>
    <row r="28" spans="1:6" s="44" customFormat="1" ht="7.5" customHeight="1">
      <c r="A28" s="158"/>
      <c r="B28" s="80"/>
      <c r="C28" s="80"/>
      <c r="D28" s="92"/>
      <c r="E28" s="101"/>
      <c r="F28" s="92"/>
    </row>
    <row r="29" spans="1:6" s="44" customFormat="1" ht="15">
      <c r="A29" s="158" t="s">
        <v>71</v>
      </c>
      <c r="B29" s="80"/>
      <c r="C29" s="80"/>
      <c r="D29" s="92"/>
      <c r="E29" s="101"/>
      <c r="F29" s="92"/>
    </row>
    <row r="30" spans="1:6" s="44" customFormat="1" ht="15">
      <c r="A30" s="102" t="s">
        <v>41</v>
      </c>
      <c r="B30" s="198"/>
      <c r="C30" s="43"/>
      <c r="D30" s="73">
        <v>2654</v>
      </c>
      <c r="E30" s="73"/>
      <c r="F30" s="73">
        <v>2654</v>
      </c>
    </row>
    <row r="31" spans="1:6" s="44" customFormat="1" ht="15">
      <c r="A31" s="102" t="s">
        <v>60</v>
      </c>
      <c r="B31" s="198"/>
      <c r="C31" s="43"/>
      <c r="D31" s="73">
        <v>-3575</v>
      </c>
      <c r="E31" s="73"/>
      <c r="F31" s="73">
        <v>-3575</v>
      </c>
    </row>
    <row r="32" spans="1:6" s="44" customFormat="1" ht="15">
      <c r="A32" s="102" t="s">
        <v>89</v>
      </c>
      <c r="B32" s="198"/>
      <c r="C32" s="43"/>
      <c r="D32" s="73">
        <v>265</v>
      </c>
      <c r="E32" s="73"/>
      <c r="F32" s="73">
        <v>265</v>
      </c>
    </row>
    <row r="33" spans="1:6" s="44" customFormat="1" ht="15">
      <c r="A33" s="102" t="s">
        <v>96</v>
      </c>
      <c r="B33" s="175"/>
      <c r="C33" s="43"/>
      <c r="D33" s="73">
        <v>106524</v>
      </c>
      <c r="E33" s="73"/>
      <c r="F33" s="73">
        <v>103568</v>
      </c>
    </row>
    <row r="34" spans="1:6" s="44" customFormat="1" ht="15">
      <c r="A34" s="158"/>
      <c r="B34" s="171">
        <v>18</v>
      </c>
      <c r="C34" s="43"/>
      <c r="D34" s="108">
        <f>SUM(D30:D33)</f>
        <v>105868</v>
      </c>
      <c r="E34" s="109"/>
      <c r="F34" s="108">
        <f>SUM(F30:F33)</f>
        <v>102912</v>
      </c>
    </row>
    <row r="35" spans="1:6" s="44" customFormat="1" ht="7.5" customHeight="1">
      <c r="A35" s="158"/>
      <c r="B35" s="175"/>
      <c r="C35" s="43"/>
      <c r="D35" s="109"/>
      <c r="E35" s="109"/>
      <c r="F35" s="109"/>
    </row>
    <row r="36" spans="1:6" s="44" customFormat="1" ht="15">
      <c r="A36" s="160" t="s">
        <v>72</v>
      </c>
      <c r="B36" s="175"/>
      <c r="C36" s="43"/>
      <c r="D36" s="109"/>
      <c r="E36" s="109"/>
      <c r="F36" s="109"/>
    </row>
    <row r="37" spans="1:6" s="44" customFormat="1" ht="15">
      <c r="A37" s="160"/>
      <c r="B37" s="175"/>
      <c r="C37" s="43"/>
      <c r="D37" s="109"/>
      <c r="E37" s="109"/>
      <c r="F37" s="109"/>
    </row>
    <row r="38" spans="1:6" s="44" customFormat="1" ht="15">
      <c r="A38" s="158" t="s">
        <v>122</v>
      </c>
      <c r="B38" s="198"/>
      <c r="C38" s="43"/>
      <c r="D38" s="109"/>
      <c r="E38" s="109"/>
      <c r="F38" s="109"/>
    </row>
    <row r="39" spans="1:6" s="44" customFormat="1" ht="15">
      <c r="A39" s="102" t="s">
        <v>93</v>
      </c>
      <c r="B39" s="198">
        <v>19</v>
      </c>
      <c r="C39" s="43"/>
      <c r="D39" s="110">
        <v>18807</v>
      </c>
      <c r="E39" s="109"/>
      <c r="F39" s="110">
        <v>16895</v>
      </c>
    </row>
    <row r="40" spans="1:6" s="44" customFormat="1" ht="15">
      <c r="A40" s="102" t="s">
        <v>61</v>
      </c>
      <c r="B40" s="198">
        <v>20</v>
      </c>
      <c r="C40" s="43"/>
      <c r="D40" s="73">
        <v>2649</v>
      </c>
      <c r="E40" s="73"/>
      <c r="F40" s="73">
        <v>2503</v>
      </c>
    </row>
    <row r="41" spans="1:6" s="44" customFormat="1" ht="15">
      <c r="A41" s="102" t="s">
        <v>81</v>
      </c>
      <c r="B41" s="198">
        <v>21</v>
      </c>
      <c r="C41" s="43"/>
      <c r="D41" s="110">
        <v>104</v>
      </c>
      <c r="E41" s="109"/>
      <c r="F41" s="110">
        <v>40</v>
      </c>
    </row>
    <row r="42" spans="1:6" s="44" customFormat="1" ht="15">
      <c r="A42" s="89" t="s">
        <v>78</v>
      </c>
      <c r="B42" s="198"/>
      <c r="C42" s="43"/>
      <c r="D42" s="73">
        <v>1101</v>
      </c>
      <c r="E42" s="73"/>
      <c r="F42" s="73">
        <v>1101</v>
      </c>
    </row>
    <row r="43" spans="1:6" s="44" customFormat="1" ht="15">
      <c r="A43" s="89" t="s">
        <v>97</v>
      </c>
      <c r="B43" s="198">
        <v>22</v>
      </c>
      <c r="C43" s="43"/>
      <c r="D43" s="73">
        <v>335</v>
      </c>
      <c r="E43" s="73"/>
      <c r="F43" s="73">
        <v>328</v>
      </c>
    </row>
    <row r="44" spans="1:6" s="44" customFormat="1" ht="15">
      <c r="A44" s="99"/>
      <c r="B44" s="198"/>
      <c r="C44" s="43"/>
      <c r="D44" s="108">
        <f>SUM(D39:D43)</f>
        <v>22996</v>
      </c>
      <c r="E44" s="109"/>
      <c r="F44" s="108">
        <f>SUM(F39:F43)</f>
        <v>20867</v>
      </c>
    </row>
    <row r="45" spans="1:6" s="44" customFormat="1" ht="7.5" customHeight="1">
      <c r="A45" s="158"/>
      <c r="B45" s="175"/>
      <c r="C45" s="43"/>
      <c r="D45" s="109"/>
      <c r="E45" s="109"/>
      <c r="F45" s="109"/>
    </row>
    <row r="46" spans="1:6" s="44" customFormat="1" ht="15">
      <c r="A46" s="158" t="s">
        <v>38</v>
      </c>
      <c r="B46" s="175"/>
      <c r="C46" s="163"/>
      <c r="D46" s="99"/>
      <c r="E46" s="99"/>
      <c r="F46" s="99"/>
    </row>
    <row r="47" spans="1:6" s="44" customFormat="1" ht="15">
      <c r="A47" s="111" t="s">
        <v>94</v>
      </c>
      <c r="B47" s="171">
        <v>23</v>
      </c>
      <c r="C47" s="163"/>
      <c r="D47" s="73">
        <v>5920</v>
      </c>
      <c r="E47" s="99"/>
      <c r="F47" s="73">
        <v>13384</v>
      </c>
    </row>
    <row r="48" spans="1:6" s="44" customFormat="1" ht="15">
      <c r="A48" s="111" t="s">
        <v>57</v>
      </c>
      <c r="B48" s="171">
        <v>19</v>
      </c>
      <c r="C48" s="163"/>
      <c r="D48" s="73">
        <v>806</v>
      </c>
      <c r="E48" s="99"/>
      <c r="F48" s="73">
        <v>2674</v>
      </c>
    </row>
    <row r="49" spans="1:6" s="44" customFormat="1" ht="15">
      <c r="A49" s="111" t="s">
        <v>22</v>
      </c>
      <c r="B49" s="171">
        <v>24</v>
      </c>
      <c r="C49" s="81"/>
      <c r="D49" s="73">
        <v>23084</v>
      </c>
      <c r="E49" s="112"/>
      <c r="F49" s="73">
        <v>19368</v>
      </c>
    </row>
    <row r="50" spans="1:6" s="44" customFormat="1" ht="15">
      <c r="A50" s="111" t="s">
        <v>23</v>
      </c>
      <c r="B50" s="171">
        <v>25</v>
      </c>
      <c r="C50" s="163"/>
      <c r="D50" s="73">
        <f>3811+582</f>
        <v>4393</v>
      </c>
      <c r="E50" s="99"/>
      <c r="F50" s="73">
        <v>10016</v>
      </c>
    </row>
    <row r="51" spans="1:6" s="44" customFormat="1" ht="15">
      <c r="A51" s="111" t="s">
        <v>73</v>
      </c>
      <c r="B51" s="171">
        <v>26</v>
      </c>
      <c r="C51" s="81"/>
      <c r="D51" s="73">
        <v>1696</v>
      </c>
      <c r="E51" s="112"/>
      <c r="F51" s="73">
        <v>1478</v>
      </c>
    </row>
    <row r="52" spans="1:6" s="44" customFormat="1" ht="15">
      <c r="A52" s="111" t="s">
        <v>62</v>
      </c>
      <c r="B52" s="171">
        <v>27</v>
      </c>
      <c r="C52" s="81"/>
      <c r="D52" s="73">
        <v>2179</v>
      </c>
      <c r="E52" s="112"/>
      <c r="F52" s="73">
        <v>140</v>
      </c>
    </row>
    <row r="53" spans="1:6" s="44" customFormat="1" ht="15">
      <c r="A53" s="111" t="s">
        <v>39</v>
      </c>
      <c r="B53" s="171">
        <v>28</v>
      </c>
      <c r="C53" s="81"/>
      <c r="D53" s="73">
        <v>2542</v>
      </c>
      <c r="E53" s="112"/>
      <c r="F53" s="73">
        <v>2854</v>
      </c>
    </row>
    <row r="54" spans="1:6" s="44" customFormat="1" ht="15">
      <c r="A54" s="158"/>
      <c r="B54" s="171"/>
      <c r="C54" s="43"/>
      <c r="D54" s="108">
        <f>SUM(D47:D53)</f>
        <v>40620</v>
      </c>
      <c r="E54" s="109"/>
      <c r="F54" s="108">
        <f>SUM(F47:F53)</f>
        <v>49914</v>
      </c>
    </row>
    <row r="55" spans="1:6" s="44" customFormat="1" ht="7.5" customHeight="1">
      <c r="A55" s="164"/>
      <c r="B55" s="175"/>
      <c r="C55" s="43"/>
      <c r="D55" s="113"/>
      <c r="E55" s="109"/>
      <c r="F55" s="113"/>
    </row>
    <row r="56" spans="1:6" s="44" customFormat="1" ht="15.75" thickBot="1">
      <c r="A56" s="158" t="s">
        <v>19</v>
      </c>
      <c r="B56" s="175"/>
      <c r="C56" s="43"/>
      <c r="D56" s="114">
        <f>D34+D44+D54</f>
        <v>169484</v>
      </c>
      <c r="E56" s="109"/>
      <c r="F56" s="114">
        <f>F34+F44+F54</f>
        <v>173693</v>
      </c>
    </row>
    <row r="57" spans="1:6" s="44" customFormat="1" ht="7.5" customHeight="1" thickTop="1">
      <c r="A57" s="102"/>
      <c r="B57" s="175"/>
      <c r="C57" s="81"/>
      <c r="D57" s="99"/>
      <c r="E57" s="99"/>
      <c r="F57" s="99"/>
    </row>
    <row r="58" spans="1:3" s="44" customFormat="1" ht="15">
      <c r="A58" s="85"/>
      <c r="B58" s="171"/>
      <c r="C58" s="81"/>
    </row>
    <row r="59" spans="1:3" s="44" customFormat="1" ht="15">
      <c r="A59" s="193"/>
      <c r="B59" s="171"/>
      <c r="C59" s="81"/>
    </row>
    <row r="60" spans="1:3" s="44" customFormat="1" ht="15">
      <c r="A60" s="229"/>
      <c r="B60" s="171"/>
      <c r="C60" s="81"/>
    </row>
    <row r="61" spans="1:3" s="44" customFormat="1" ht="15">
      <c r="A61" s="85"/>
      <c r="B61" s="171"/>
      <c r="C61" s="81"/>
    </row>
    <row r="62" spans="1:4" s="44" customFormat="1" ht="15">
      <c r="A62" s="200"/>
      <c r="B62" s="171"/>
      <c r="C62" s="195"/>
      <c r="D62" s="195"/>
    </row>
    <row r="63" spans="1:4" s="44" customFormat="1" ht="15">
      <c r="A63" s="194"/>
      <c r="B63" s="195"/>
      <c r="C63" s="195"/>
      <c r="D63" s="195"/>
    </row>
    <row r="64" spans="1:4" s="44" customFormat="1" ht="15">
      <c r="A64" s="194"/>
      <c r="B64" s="195"/>
      <c r="C64" s="195"/>
      <c r="D64" s="195"/>
    </row>
    <row r="65" spans="1:4" s="44" customFormat="1" ht="15">
      <c r="A65" s="194"/>
      <c r="B65" s="195"/>
      <c r="C65" s="195"/>
      <c r="D65" s="195"/>
    </row>
    <row r="66" spans="1:3" s="44" customFormat="1" ht="15">
      <c r="A66" s="85"/>
      <c r="B66" s="195"/>
      <c r="C66" s="81"/>
    </row>
    <row r="67" spans="1:9" ht="7.5" customHeight="1">
      <c r="A67" s="102"/>
      <c r="D67" s="99"/>
      <c r="E67" s="99"/>
      <c r="F67" s="99"/>
      <c r="I67" s="44"/>
    </row>
    <row r="68" spans="1:9" ht="7.5" customHeight="1">
      <c r="A68" s="102"/>
      <c r="D68" s="99"/>
      <c r="E68" s="99"/>
      <c r="F68" s="99"/>
      <c r="I68" s="44"/>
    </row>
    <row r="69" spans="1:9" ht="15">
      <c r="A69" s="168" t="s">
        <v>74</v>
      </c>
      <c r="C69" s="95" t="s">
        <v>109</v>
      </c>
      <c r="D69" s="99"/>
      <c r="E69" s="77"/>
      <c r="F69" s="99"/>
      <c r="I69" s="44"/>
    </row>
    <row r="70" spans="1:8" ht="15">
      <c r="A70" s="203" t="s">
        <v>47</v>
      </c>
      <c r="D70" s="99"/>
      <c r="E70" s="77"/>
      <c r="F70" s="99"/>
      <c r="H70" s="62" t="s">
        <v>110</v>
      </c>
    </row>
    <row r="71" spans="1:6" ht="15">
      <c r="A71" s="168"/>
      <c r="D71" s="169"/>
      <c r="E71" s="77"/>
      <c r="F71" s="99"/>
    </row>
    <row r="72" spans="1:6" ht="15">
      <c r="A72" s="99"/>
      <c r="D72" s="99"/>
      <c r="E72" s="99"/>
      <c r="F72" s="99"/>
    </row>
    <row r="73" spans="1:6" ht="15">
      <c r="A73" s="99"/>
      <c r="B73" s="99"/>
      <c r="D73" s="99"/>
      <c r="E73" s="99"/>
      <c r="F73" s="99"/>
    </row>
    <row r="74" spans="1:6" ht="15">
      <c r="A74" s="210"/>
      <c r="B74" s="99"/>
      <c r="D74" s="99"/>
      <c r="E74" s="99"/>
      <c r="F74" s="99"/>
    </row>
    <row r="75" spans="1:6" ht="15">
      <c r="A75" s="204"/>
      <c r="B75" s="99"/>
      <c r="D75" s="99"/>
      <c r="E75" s="99"/>
      <c r="F75" s="99"/>
    </row>
    <row r="76" spans="1:6" ht="15">
      <c r="A76" s="99"/>
      <c r="C76" s="20"/>
      <c r="D76" s="99"/>
      <c r="E76" s="99"/>
      <c r="F76" s="99"/>
    </row>
    <row r="77" spans="1:6" ht="15">
      <c r="A77" s="99"/>
      <c r="B77" s="176"/>
      <c r="C77" s="20"/>
      <c r="D77" s="99"/>
      <c r="E77" s="99"/>
      <c r="F77" s="99"/>
    </row>
    <row r="78" spans="1:6" ht="15">
      <c r="A78" s="99"/>
      <c r="B78" s="176"/>
      <c r="C78" s="20"/>
      <c r="D78" s="99"/>
      <c r="E78" s="99"/>
      <c r="F78" s="99"/>
    </row>
    <row r="79" spans="1:6" ht="15">
      <c r="A79" s="99"/>
      <c r="B79" s="176"/>
      <c r="C79" s="20"/>
      <c r="D79" s="99"/>
      <c r="E79" s="99"/>
      <c r="F79" s="99"/>
    </row>
    <row r="80" spans="1:6" ht="15">
      <c r="A80" s="99"/>
      <c r="B80" s="176"/>
      <c r="C80" s="20"/>
      <c r="D80" s="99"/>
      <c r="E80" s="99"/>
      <c r="F80" s="99"/>
    </row>
    <row r="81" spans="1:6" ht="15">
      <c r="A81" s="99"/>
      <c r="B81" s="176"/>
      <c r="C81" s="20"/>
      <c r="D81" s="99"/>
      <c r="E81" s="99"/>
      <c r="F81" s="99"/>
    </row>
    <row r="82" spans="1:6" ht="15">
      <c r="A82" s="99"/>
      <c r="B82" s="176"/>
      <c r="C82" s="20"/>
      <c r="D82" s="99"/>
      <c r="E82" s="99"/>
      <c r="F82" s="99"/>
    </row>
    <row r="83" spans="1:6" ht="15">
      <c r="A83" s="99"/>
      <c r="B83" s="176"/>
      <c r="C83" s="20"/>
      <c r="D83" s="99"/>
      <c r="E83" s="99"/>
      <c r="F83" s="99"/>
    </row>
    <row r="84" spans="1:6" ht="15">
      <c r="A84" s="99"/>
      <c r="B84" s="176"/>
      <c r="C84" s="20"/>
      <c r="D84" s="99"/>
      <c r="E84" s="99"/>
      <c r="F84" s="99"/>
    </row>
    <row r="85" spans="1:6" ht="15">
      <c r="A85" s="99"/>
      <c r="B85" s="176"/>
      <c r="C85" s="20"/>
      <c r="D85" s="99"/>
      <c r="E85" s="99"/>
      <c r="F85" s="99"/>
    </row>
    <row r="86" spans="1:6" ht="15">
      <c r="A86" s="99"/>
      <c r="B86" s="176"/>
      <c r="C86" s="20"/>
      <c r="D86" s="99"/>
      <c r="E86" s="99"/>
      <c r="F86" s="99"/>
    </row>
    <row r="87" spans="1:6" ht="15">
      <c r="A87" s="99"/>
      <c r="B87" s="176"/>
      <c r="C87" s="20"/>
      <c r="D87" s="99"/>
      <c r="E87" s="99"/>
      <c r="F87" s="99"/>
    </row>
    <row r="88" spans="1:6" ht="15">
      <c r="A88" s="99"/>
      <c r="B88" s="176"/>
      <c r="C88" s="20"/>
      <c r="D88" s="99"/>
      <c r="E88" s="99"/>
      <c r="F88" s="99"/>
    </row>
    <row r="89" spans="1:6" ht="15">
      <c r="A89" s="99"/>
      <c r="B89" s="176"/>
      <c r="C89" s="20"/>
      <c r="D89" s="99"/>
      <c r="E89" s="99"/>
      <c r="F89" s="99"/>
    </row>
    <row r="90" spans="1:6" ht="15">
      <c r="A90" s="99"/>
      <c r="B90" s="176"/>
      <c r="C90" s="20"/>
      <c r="D90" s="99"/>
      <c r="E90" s="99"/>
      <c r="F90" s="99"/>
    </row>
    <row r="91" spans="1:6" ht="15">
      <c r="A91" s="99"/>
      <c r="B91" s="176"/>
      <c r="C91" s="20"/>
      <c r="D91" s="99"/>
      <c r="E91" s="99"/>
      <c r="F91" s="99"/>
    </row>
    <row r="92" spans="1:6" ht="15">
      <c r="A92" s="99"/>
      <c r="B92" s="176"/>
      <c r="C92" s="20"/>
      <c r="D92" s="99"/>
      <c r="E92" s="99"/>
      <c r="F92" s="99"/>
    </row>
    <row r="93" spans="1:6" ht="15">
      <c r="A93" s="99"/>
      <c r="B93" s="176"/>
      <c r="C93" s="20"/>
      <c r="D93" s="99"/>
      <c r="E93" s="99"/>
      <c r="F93" s="99"/>
    </row>
    <row r="94" spans="1:6" ht="15">
      <c r="A94" s="99"/>
      <c r="B94" s="176"/>
      <c r="C94" s="20"/>
      <c r="D94" s="99"/>
      <c r="E94" s="99"/>
      <c r="F94" s="99"/>
    </row>
    <row r="95" spans="1:6" ht="15">
      <c r="A95" s="99"/>
      <c r="B95" s="176"/>
      <c r="C95" s="20"/>
      <c r="D95" s="99"/>
      <c r="E95" s="99"/>
      <c r="F95" s="99"/>
    </row>
    <row r="96" spans="1:6" ht="15">
      <c r="A96" s="99"/>
      <c r="B96" s="176"/>
      <c r="C96" s="20"/>
      <c r="D96" s="99"/>
      <c r="E96" s="99"/>
      <c r="F96" s="99"/>
    </row>
    <row r="97" spans="1:6" ht="15">
      <c r="A97" s="99"/>
      <c r="B97" s="176"/>
      <c r="C97" s="20"/>
      <c r="D97" s="99"/>
      <c r="E97" s="99"/>
      <c r="F97" s="99"/>
    </row>
    <row r="98" spans="1:6" ht="15">
      <c r="A98" s="99"/>
      <c r="B98" s="176"/>
      <c r="C98" s="20"/>
      <c r="D98" s="99"/>
      <c r="E98" s="99"/>
      <c r="F98" s="99"/>
    </row>
    <row r="99" spans="1:6" ht="15">
      <c r="A99" s="99"/>
      <c r="B99" s="176"/>
      <c r="C99" s="20"/>
      <c r="D99" s="99"/>
      <c r="E99" s="99"/>
      <c r="F99" s="99"/>
    </row>
    <row r="100" spans="1:6" ht="15">
      <c r="A100" s="99"/>
      <c r="B100" s="176"/>
      <c r="C100" s="20"/>
      <c r="D100" s="99"/>
      <c r="E100" s="99"/>
      <c r="F100" s="99"/>
    </row>
    <row r="101" spans="1:6" ht="15">
      <c r="A101" s="99"/>
      <c r="B101" s="176"/>
      <c r="C101" s="20"/>
      <c r="D101" s="99"/>
      <c r="E101" s="99"/>
      <c r="F101" s="99"/>
    </row>
    <row r="102" spans="1:6" ht="15">
      <c r="A102" s="99"/>
      <c r="B102" s="176"/>
      <c r="C102" s="20"/>
      <c r="D102" s="99"/>
      <c r="E102" s="99"/>
      <c r="F102" s="99"/>
    </row>
    <row r="103" spans="1:6" ht="15">
      <c r="A103" s="99"/>
      <c r="B103" s="176"/>
      <c r="C103" s="20"/>
      <c r="D103" s="99"/>
      <c r="E103" s="99"/>
      <c r="F103" s="99"/>
    </row>
    <row r="104" spans="1:6" ht="15">
      <c r="A104" s="99"/>
      <c r="B104" s="176"/>
      <c r="C104" s="20"/>
      <c r="D104" s="99"/>
      <c r="E104" s="99"/>
      <c r="F104" s="99"/>
    </row>
    <row r="105" spans="2:3" ht="15">
      <c r="B105" s="176"/>
      <c r="C105" s="16"/>
    </row>
    <row r="106" spans="2:3" ht="15">
      <c r="B106" s="177"/>
      <c r="C106" s="16"/>
    </row>
    <row r="107" spans="2:3" ht="15">
      <c r="B107" s="177"/>
      <c r="C107" s="16"/>
    </row>
    <row r="108" ht="15">
      <c r="B108" s="177"/>
    </row>
  </sheetData>
  <sheetProtection/>
  <mergeCells count="3">
    <mergeCell ref="B4:B5"/>
    <mergeCell ref="D4:D5"/>
    <mergeCell ref="F4:F5"/>
  </mergeCells>
  <printOptions/>
  <pageMargins left="1.31" right="0.354330708661417" top="0.590551181102362" bottom="0.275590551181102" header="0.393700787401575" footer="0.15748031496063"/>
  <pageSetup blackAndWhite="1" firstPageNumber="1" useFirstPageNumber="1" fitToHeight="1" fitToWidth="1" horizontalDpi="600" verticalDpi="600" orientation="portrait" paperSize="9" scale="71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view="pageBreakPreview" zoomScaleSheetLayoutView="100" zoomScalePageLayoutView="0" workbookViewId="0" topLeftCell="A1">
      <selection activeCell="A37" sqref="A37"/>
    </sheetView>
  </sheetViews>
  <sheetFormatPr defaultColWidth="0" defaultRowHeight="12.75"/>
  <cols>
    <col min="1" max="1" width="54.7109375" style="30" customWidth="1"/>
    <col min="2" max="2" width="10.7109375" style="182" customWidth="1"/>
    <col min="3" max="3" width="17.00390625" style="14" customWidth="1"/>
    <col min="4" max="4" width="2.28125" style="8" customWidth="1"/>
    <col min="5" max="5" width="16.57421875" style="14" customWidth="1"/>
    <col min="6" max="6" width="2.00390625" style="8" customWidth="1"/>
    <col min="7" max="7" width="8.140625" style="1" customWidth="1"/>
    <col min="8" max="8" width="23.8515625" style="7" hidden="1" customWidth="1"/>
    <col min="9" max="9" width="10.57421875" style="7" hidden="1" customWidth="1"/>
    <col min="10" max="10" width="13.28125" style="7" hidden="1" customWidth="1"/>
    <col min="11" max="12" width="9.140625" style="7" hidden="1" customWidth="1"/>
    <col min="13" max="16384" width="7.8515625" style="7" hidden="1" customWidth="1"/>
  </cols>
  <sheetData>
    <row r="1" spans="1:8" s="2" customFormat="1" ht="15">
      <c r="A1" s="247" t="str">
        <f>'Cover '!D1</f>
        <v>НЕОХИМ АД</v>
      </c>
      <c r="B1" s="248"/>
      <c r="C1" s="248"/>
      <c r="D1" s="248"/>
      <c r="E1" s="248"/>
      <c r="F1" s="25"/>
      <c r="G1" s="1"/>
      <c r="H1" s="26"/>
    </row>
    <row r="2" spans="1:7" s="4" customFormat="1" ht="15">
      <c r="A2" s="249" t="s">
        <v>101</v>
      </c>
      <c r="B2" s="250"/>
      <c r="C2" s="250"/>
      <c r="D2" s="250"/>
      <c r="E2" s="250"/>
      <c r="F2" s="25"/>
      <c r="G2" s="3"/>
    </row>
    <row r="3" spans="1:7" s="4" customFormat="1" ht="15">
      <c r="A3" s="206" t="str">
        <f>'IS'!A3</f>
        <v>към 30 септември 2013 година</v>
      </c>
      <c r="B3" s="25"/>
      <c r="C3" s="25"/>
      <c r="D3" s="25"/>
      <c r="E3" s="25"/>
      <c r="F3" s="25"/>
      <c r="G3" s="3"/>
    </row>
    <row r="4" spans="1:7" s="4" customFormat="1" ht="15">
      <c r="A4" s="208"/>
      <c r="B4" s="25"/>
      <c r="C4" s="25"/>
      <c r="D4" s="25"/>
      <c r="E4" s="25"/>
      <c r="F4" s="25"/>
      <c r="G4" s="3"/>
    </row>
    <row r="5" spans="1:8" ht="20.25" customHeight="1">
      <c r="A5" s="115"/>
      <c r="B5" s="178" t="s">
        <v>4</v>
      </c>
      <c r="C5" s="243" t="s">
        <v>134</v>
      </c>
      <c r="D5" s="116"/>
      <c r="E5" s="243" t="s">
        <v>135</v>
      </c>
      <c r="F5" s="5"/>
      <c r="G5" s="6"/>
      <c r="H5" s="27"/>
    </row>
    <row r="6" spans="1:8" ht="20.25">
      <c r="A6" s="115"/>
      <c r="B6" s="179"/>
      <c r="C6" s="244"/>
      <c r="D6" s="116"/>
      <c r="E6" s="244"/>
      <c r="F6" s="5"/>
      <c r="G6" s="6"/>
      <c r="H6" s="27"/>
    </row>
    <row r="7" spans="1:8" ht="10.5" customHeight="1">
      <c r="A7" s="115"/>
      <c r="B7" s="179"/>
      <c r="C7" s="87"/>
      <c r="D7" s="116"/>
      <c r="E7" s="87"/>
      <c r="F7" s="5"/>
      <c r="G7" s="6"/>
      <c r="H7" s="27"/>
    </row>
    <row r="8" spans="1:10" ht="15">
      <c r="A8" s="119" t="s">
        <v>14</v>
      </c>
      <c r="B8" s="8"/>
      <c r="C8" s="11"/>
      <c r="D8" s="120"/>
      <c r="E8" s="11"/>
      <c r="F8" s="9"/>
      <c r="G8" s="3"/>
      <c r="H8" s="9"/>
      <c r="I8" s="10" t="e">
        <f>+E8+H8+#REF!</f>
        <v>#REF!</v>
      </c>
      <c r="J8" s="10">
        <f>+E8+H8</f>
        <v>0</v>
      </c>
    </row>
    <row r="9" spans="1:9" ht="15">
      <c r="A9" s="121" t="s">
        <v>5</v>
      </c>
      <c r="B9" s="8"/>
      <c r="C9" s="11">
        <v>216440</v>
      </c>
      <c r="D9" s="120"/>
      <c r="E9" s="11">
        <v>236460</v>
      </c>
      <c r="F9" s="9"/>
      <c r="G9" s="3"/>
      <c r="H9" s="9"/>
      <c r="I9" s="10">
        <f>+E9+H9</f>
        <v>236460</v>
      </c>
    </row>
    <row r="10" spans="1:12" ht="15">
      <c r="A10" s="121" t="s">
        <v>6</v>
      </c>
      <c r="B10" s="8"/>
      <c r="C10" s="11">
        <f>-198046-582+610</f>
        <v>-198018</v>
      </c>
      <c r="D10" s="120"/>
      <c r="E10" s="11">
        <v>-218784</v>
      </c>
      <c r="F10" s="9"/>
      <c r="G10" s="3"/>
      <c r="H10" s="9"/>
      <c r="I10" s="10">
        <f>+E10+H10</f>
        <v>-218784</v>
      </c>
      <c r="L10" s="10" t="e">
        <f>+E10+#REF!</f>
        <v>#REF!</v>
      </c>
    </row>
    <row r="11" spans="1:12" ht="15">
      <c r="A11" s="121" t="s">
        <v>53</v>
      </c>
      <c r="B11" s="8"/>
      <c r="C11" s="11">
        <v>-17269</v>
      </c>
      <c r="D11" s="120"/>
      <c r="E11" s="11">
        <v>-16371</v>
      </c>
      <c r="F11" s="9"/>
      <c r="G11" s="3"/>
      <c r="H11" s="9"/>
      <c r="I11" s="10"/>
      <c r="L11" s="10"/>
    </row>
    <row r="12" spans="1:9" s="12" customFormat="1" ht="15">
      <c r="A12" s="121" t="s">
        <v>124</v>
      </c>
      <c r="B12" s="180"/>
      <c r="C12" s="11">
        <v>17651</v>
      </c>
      <c r="D12" s="120"/>
      <c r="E12" s="11">
        <v>25824</v>
      </c>
      <c r="F12" s="9"/>
      <c r="G12" s="1"/>
      <c r="H12" s="9"/>
      <c r="I12" s="10"/>
    </row>
    <row r="13" spans="1:9" s="12" customFormat="1" ht="15">
      <c r="A13" s="121" t="s">
        <v>44</v>
      </c>
      <c r="B13" s="180"/>
      <c r="C13" s="11">
        <v>-6747</v>
      </c>
      <c r="D13" s="120"/>
      <c r="E13" s="11">
        <v>-4021</v>
      </c>
      <c r="F13" s="9"/>
      <c r="G13" s="1"/>
      <c r="H13" s="9"/>
      <c r="I13" s="10"/>
    </row>
    <row r="14" spans="1:9" s="12" customFormat="1" ht="15">
      <c r="A14" s="121" t="s">
        <v>138</v>
      </c>
      <c r="B14" s="180"/>
      <c r="C14" s="11">
        <v>145</v>
      </c>
      <c r="D14" s="120"/>
      <c r="E14" s="11">
        <v>-25</v>
      </c>
      <c r="F14" s="9"/>
      <c r="G14" s="1"/>
      <c r="H14" s="9"/>
      <c r="I14" s="10"/>
    </row>
    <row r="15" spans="1:9" s="12" customFormat="1" ht="15">
      <c r="A15" s="121" t="s">
        <v>55</v>
      </c>
      <c r="B15" s="180"/>
      <c r="C15" s="11">
        <v>-878</v>
      </c>
      <c r="D15" s="120"/>
      <c r="E15" s="11">
        <v>-867</v>
      </c>
      <c r="F15" s="9"/>
      <c r="G15" s="1"/>
      <c r="H15" s="9"/>
      <c r="I15" s="10"/>
    </row>
    <row r="16" spans="1:9" s="12" customFormat="1" ht="15">
      <c r="A16" s="121" t="s">
        <v>52</v>
      </c>
      <c r="B16" s="180"/>
      <c r="C16" s="11">
        <v>1</v>
      </c>
      <c r="D16" s="120"/>
      <c r="E16" s="11">
        <v>6</v>
      </c>
      <c r="F16" s="9"/>
      <c r="G16" s="1"/>
      <c r="H16" s="9"/>
      <c r="I16" s="10"/>
    </row>
    <row r="17" spans="1:9" s="12" customFormat="1" ht="15">
      <c r="A17" s="121" t="s">
        <v>40</v>
      </c>
      <c r="B17" s="180"/>
      <c r="C17" s="11">
        <v>-94</v>
      </c>
      <c r="D17" s="120"/>
      <c r="E17" s="11">
        <v>2001</v>
      </c>
      <c r="F17" s="9"/>
      <c r="G17" s="1"/>
      <c r="H17" s="9"/>
      <c r="I17" s="10"/>
    </row>
    <row r="18" spans="1:9" s="12" customFormat="1" ht="15">
      <c r="A18" s="119" t="s">
        <v>139</v>
      </c>
      <c r="B18" s="180"/>
      <c r="C18" s="122">
        <f>SUM(C9:C17)</f>
        <v>11231</v>
      </c>
      <c r="D18" s="123"/>
      <c r="E18" s="122">
        <f>SUM(E9:E17)</f>
        <v>24223</v>
      </c>
      <c r="F18" s="9"/>
      <c r="G18" s="1"/>
      <c r="H18" s="9"/>
      <c r="I18" s="10">
        <f>+E18+H18</f>
        <v>24223</v>
      </c>
    </row>
    <row r="19" spans="1:9" ht="15">
      <c r="A19" s="121"/>
      <c r="B19" s="8"/>
      <c r="C19" s="11"/>
      <c r="D19" s="120"/>
      <c r="E19" s="11"/>
      <c r="F19" s="9"/>
      <c r="H19" s="9"/>
      <c r="I19" s="10"/>
    </row>
    <row r="20" spans="1:9" ht="15">
      <c r="A20" s="119" t="s">
        <v>15</v>
      </c>
      <c r="B20" s="8"/>
      <c r="C20" s="11"/>
      <c r="D20" s="120"/>
      <c r="E20" s="11"/>
      <c r="F20" s="9"/>
      <c r="H20" s="9"/>
      <c r="I20" s="10"/>
    </row>
    <row r="21" spans="1:9" ht="15">
      <c r="A21" s="121" t="s">
        <v>35</v>
      </c>
      <c r="B21" s="8"/>
      <c r="C21" s="11">
        <f>-7373+582-610</f>
        <v>-7401</v>
      </c>
      <c r="D21" s="120"/>
      <c r="E21" s="11">
        <v>-16729</v>
      </c>
      <c r="F21" s="9"/>
      <c r="H21" s="9"/>
      <c r="I21" s="10"/>
    </row>
    <row r="22" spans="1:9" ht="30">
      <c r="A22" s="121" t="s">
        <v>34</v>
      </c>
      <c r="B22" s="8"/>
      <c r="C22" s="11">
        <v>10</v>
      </c>
      <c r="D22" s="120"/>
      <c r="E22" s="11">
        <v>172</v>
      </c>
      <c r="F22" s="9"/>
      <c r="H22" s="9"/>
      <c r="I22" s="10"/>
    </row>
    <row r="23" spans="1:10" ht="15">
      <c r="A23" s="121" t="s">
        <v>117</v>
      </c>
      <c r="B23" s="8"/>
      <c r="C23" s="11">
        <v>0</v>
      </c>
      <c r="D23" s="120"/>
      <c r="E23" s="11">
        <v>1781</v>
      </c>
      <c r="F23" s="28"/>
      <c r="G23" s="3"/>
      <c r="H23" s="9"/>
      <c r="I23" s="10"/>
      <c r="J23" s="10"/>
    </row>
    <row r="24" spans="1:9" ht="29.25">
      <c r="A24" s="119" t="s">
        <v>48</v>
      </c>
      <c r="B24" s="8"/>
      <c r="C24" s="122">
        <f>SUM(C21:C23)</f>
        <v>-7391</v>
      </c>
      <c r="D24" s="123"/>
      <c r="E24" s="122">
        <f>SUM(E21:E23)</f>
        <v>-14776</v>
      </c>
      <c r="F24" s="9"/>
      <c r="H24" s="9"/>
      <c r="I24" s="10"/>
    </row>
    <row r="25" spans="1:9" ht="15">
      <c r="A25" s="121"/>
      <c r="B25" s="8"/>
      <c r="C25" s="11"/>
      <c r="D25" s="120"/>
      <c r="E25" s="11"/>
      <c r="F25" s="9"/>
      <c r="H25" s="9"/>
      <c r="I25" s="10"/>
    </row>
    <row r="26" spans="1:10" ht="15">
      <c r="A26" s="124" t="s">
        <v>16</v>
      </c>
      <c r="B26" s="8"/>
      <c r="C26" s="125"/>
      <c r="D26" s="126"/>
      <c r="E26" s="125"/>
      <c r="F26" s="28"/>
      <c r="G26" s="3"/>
      <c r="H26" s="9"/>
      <c r="I26" s="10"/>
      <c r="J26" s="10"/>
    </row>
    <row r="27" spans="1:10" ht="15">
      <c r="A27" s="121" t="s">
        <v>58</v>
      </c>
      <c r="B27" s="8"/>
      <c r="C27" s="11">
        <v>104071</v>
      </c>
      <c r="D27" s="120"/>
      <c r="E27" s="11">
        <v>115136</v>
      </c>
      <c r="F27" s="28"/>
      <c r="G27" s="3"/>
      <c r="H27" s="9"/>
      <c r="I27" s="10"/>
      <c r="J27" s="10"/>
    </row>
    <row r="28" spans="1:10" ht="15">
      <c r="A28" s="121" t="s">
        <v>59</v>
      </c>
      <c r="B28" s="8"/>
      <c r="C28" s="11">
        <v>-111461</v>
      </c>
      <c r="D28" s="120"/>
      <c r="E28" s="11">
        <v>-117075</v>
      </c>
      <c r="F28" s="28"/>
      <c r="G28" s="3"/>
      <c r="H28" s="9"/>
      <c r="I28" s="10"/>
      <c r="J28" s="10"/>
    </row>
    <row r="29" spans="1:10" ht="15">
      <c r="A29" s="121" t="s">
        <v>64</v>
      </c>
      <c r="B29" s="8"/>
      <c r="C29" s="11">
        <v>20695</v>
      </c>
      <c r="D29" s="120"/>
      <c r="E29" s="11">
        <v>23714</v>
      </c>
      <c r="F29" s="28"/>
      <c r="G29" s="3"/>
      <c r="H29" s="9"/>
      <c r="I29" s="10"/>
      <c r="J29" s="10"/>
    </row>
    <row r="30" spans="1:10" ht="15">
      <c r="A30" s="121" t="s">
        <v>82</v>
      </c>
      <c r="B30" s="8"/>
      <c r="C30" s="11">
        <v>-21050</v>
      </c>
      <c r="D30" s="120"/>
      <c r="E30" s="11">
        <v>-26859</v>
      </c>
      <c r="F30" s="28"/>
      <c r="G30" s="3"/>
      <c r="H30" s="9"/>
      <c r="I30" s="10"/>
      <c r="J30" s="10"/>
    </row>
    <row r="31" spans="1:10" ht="30">
      <c r="A31" s="121" t="s">
        <v>51</v>
      </c>
      <c r="B31" s="8"/>
      <c r="C31" s="11">
        <v>1939</v>
      </c>
      <c r="D31" s="120"/>
      <c r="E31" s="11">
        <v>0</v>
      </c>
      <c r="F31" s="9"/>
      <c r="G31" s="3"/>
      <c r="H31" s="9"/>
      <c r="I31" s="10"/>
      <c r="J31" s="10"/>
    </row>
    <row r="32" spans="1:10" ht="30">
      <c r="A32" s="121" t="s">
        <v>63</v>
      </c>
      <c r="B32" s="8"/>
      <c r="C32" s="11">
        <v>-1865</v>
      </c>
      <c r="D32" s="120"/>
      <c r="E32" s="11">
        <v>-1656</v>
      </c>
      <c r="F32" s="9"/>
      <c r="G32" s="3"/>
      <c r="H32" s="9"/>
      <c r="I32" s="10"/>
      <c r="J32" s="10"/>
    </row>
    <row r="33" spans="1:10" ht="30">
      <c r="A33" s="121" t="s">
        <v>50</v>
      </c>
      <c r="B33" s="8"/>
      <c r="C33" s="11">
        <v>-760</v>
      </c>
      <c r="D33" s="120"/>
      <c r="E33" s="11">
        <v>-78</v>
      </c>
      <c r="F33" s="9"/>
      <c r="G33" s="3"/>
      <c r="H33" s="9"/>
      <c r="I33" s="10"/>
      <c r="J33" s="10"/>
    </row>
    <row r="34" spans="1:10" ht="15">
      <c r="A34" s="121" t="s">
        <v>17</v>
      </c>
      <c r="B34" s="8"/>
      <c r="C34" s="11">
        <v>-198</v>
      </c>
      <c r="E34" s="11">
        <v>-214</v>
      </c>
      <c r="F34" s="9"/>
      <c r="G34" s="3"/>
      <c r="H34" s="9"/>
      <c r="I34" s="10"/>
      <c r="J34" s="10"/>
    </row>
    <row r="35" spans="1:10" ht="15">
      <c r="A35" s="121" t="s">
        <v>65</v>
      </c>
      <c r="B35" s="8"/>
      <c r="C35" s="11">
        <v>-3</v>
      </c>
      <c r="D35" s="120"/>
      <c r="E35" s="11">
        <v>-9</v>
      </c>
      <c r="F35" s="9"/>
      <c r="G35" s="3"/>
      <c r="H35" s="9"/>
      <c r="I35" s="10"/>
      <c r="J35" s="10"/>
    </row>
    <row r="36" spans="1:10" ht="15">
      <c r="A36" s="121" t="s">
        <v>111</v>
      </c>
      <c r="B36" s="8"/>
      <c r="C36" s="11">
        <v>8</v>
      </c>
      <c r="D36" s="120"/>
      <c r="E36" s="11">
        <v>175</v>
      </c>
      <c r="F36" s="9"/>
      <c r="G36" s="3"/>
      <c r="H36" s="9"/>
      <c r="I36" s="10"/>
      <c r="J36" s="10"/>
    </row>
    <row r="37" spans="1:6" ht="29.25">
      <c r="A37" s="119" t="s">
        <v>140</v>
      </c>
      <c r="B37" s="8"/>
      <c r="C37" s="122">
        <f>SUM(C27:C36)</f>
        <v>-8624</v>
      </c>
      <c r="D37" s="128"/>
      <c r="E37" s="122">
        <f>SUM(E27:E36)</f>
        <v>-6866</v>
      </c>
      <c r="F37" s="13"/>
    </row>
    <row r="38" spans="1:5" ht="15">
      <c r="A38" s="129"/>
      <c r="B38" s="8"/>
      <c r="C38" s="11"/>
      <c r="E38" s="11"/>
    </row>
    <row r="39" spans="1:7" s="12" customFormat="1" ht="28.5">
      <c r="A39" s="54" t="s">
        <v>131</v>
      </c>
      <c r="B39" s="180"/>
      <c r="C39" s="130">
        <f>SUM(C18,C24,C37)</f>
        <v>-4784</v>
      </c>
      <c r="D39" s="128"/>
      <c r="E39" s="130">
        <f>SUM(E18,E24,E37)</f>
        <v>2581</v>
      </c>
      <c r="F39" s="29"/>
      <c r="G39" s="3"/>
    </row>
    <row r="40" spans="1:5" ht="15">
      <c r="A40" s="129"/>
      <c r="B40" s="8"/>
      <c r="C40" s="11"/>
      <c r="E40" s="11"/>
    </row>
    <row r="41" spans="1:7" s="51" customFormat="1" ht="15">
      <c r="A41" s="129" t="s">
        <v>49</v>
      </c>
      <c r="B41" s="49"/>
      <c r="C41" s="127">
        <v>5541</v>
      </c>
      <c r="D41" s="131"/>
      <c r="E41" s="127">
        <v>182</v>
      </c>
      <c r="F41" s="49"/>
      <c r="G41" s="50"/>
    </row>
    <row r="42" spans="1:7" s="51" customFormat="1" ht="15">
      <c r="A42" s="129"/>
      <c r="B42" s="49"/>
      <c r="C42" s="127"/>
      <c r="D42" s="49"/>
      <c r="E42" s="127"/>
      <c r="F42" s="49"/>
      <c r="G42" s="50"/>
    </row>
    <row r="43" spans="1:7" s="53" customFormat="1" ht="30" customHeight="1" thickBot="1">
      <c r="A43" s="54" t="s">
        <v>136</v>
      </c>
      <c r="B43" s="181">
        <v>17</v>
      </c>
      <c r="C43" s="132">
        <f>SUM(C39,C41)</f>
        <v>757</v>
      </c>
      <c r="D43" s="123"/>
      <c r="E43" s="132">
        <f>SUM(E39,E41)</f>
        <v>2763</v>
      </c>
      <c r="F43" s="48"/>
      <c r="G43" s="52"/>
    </row>
    <row r="44" spans="1:7" s="53" customFormat="1" ht="15" thickTop="1">
      <c r="A44" s="133"/>
      <c r="B44" s="181"/>
      <c r="C44" s="79"/>
      <c r="D44" s="123"/>
      <c r="E44" s="79"/>
      <c r="F44" s="48"/>
      <c r="G44" s="52"/>
    </row>
    <row r="45" spans="1:7" s="235" customFormat="1" ht="15">
      <c r="A45" s="230"/>
      <c r="B45" s="231"/>
      <c r="C45" s="232"/>
      <c r="D45" s="233"/>
      <c r="E45" s="232"/>
      <c r="F45" s="233"/>
      <c r="G45" s="234"/>
    </row>
    <row r="46" spans="1:5" ht="15">
      <c r="A46" s="191"/>
      <c r="B46" s="33"/>
      <c r="C46" s="39"/>
      <c r="D46" s="59"/>
      <c r="E46" s="11"/>
    </row>
    <row r="47" spans="1:5" ht="15">
      <c r="A47" s="199"/>
      <c r="B47" s="33"/>
      <c r="C47" s="80"/>
      <c r="D47" s="80"/>
      <c r="E47" s="93"/>
    </row>
    <row r="48" spans="1:5" ht="15">
      <c r="A48" s="200"/>
      <c r="B48" s="195"/>
      <c r="C48" s="195"/>
      <c r="D48" s="195"/>
      <c r="E48" s="32"/>
    </row>
    <row r="49" spans="1:5" ht="15">
      <c r="A49" s="194"/>
      <c r="B49" s="195"/>
      <c r="C49" s="195"/>
      <c r="D49" s="195"/>
      <c r="E49" s="32"/>
    </row>
    <row r="50" spans="1:5" ht="15">
      <c r="A50" s="194"/>
      <c r="B50" s="192"/>
      <c r="C50" s="192"/>
      <c r="D50" s="192"/>
      <c r="E50" s="32"/>
    </row>
    <row r="51" spans="1:5" ht="15">
      <c r="A51" s="194"/>
      <c r="B51" s="192"/>
      <c r="C51" s="192"/>
      <c r="D51" s="192"/>
      <c r="E51" s="32"/>
    </row>
    <row r="52" spans="1:5" ht="15">
      <c r="A52" s="210"/>
      <c r="B52" s="80"/>
      <c r="C52" s="80"/>
      <c r="D52" s="31"/>
      <c r="E52" s="32"/>
    </row>
    <row r="53" spans="1:5" ht="15">
      <c r="A53" s="168" t="s">
        <v>74</v>
      </c>
      <c r="B53" s="168" t="s">
        <v>109</v>
      </c>
      <c r="E53" s="77"/>
    </row>
    <row r="54" spans="1:7" ht="15">
      <c r="A54" s="203" t="s">
        <v>47</v>
      </c>
      <c r="B54" s="81"/>
      <c r="F54" s="62" t="s">
        <v>110</v>
      </c>
      <c r="G54" s="14"/>
    </row>
    <row r="55" spans="1:6" ht="15">
      <c r="A55" s="98"/>
      <c r="B55" s="171"/>
      <c r="C55" s="81"/>
      <c r="D55" s="99"/>
      <c r="E55" s="99"/>
      <c r="F55" s="44"/>
    </row>
    <row r="56" spans="1:6" ht="15">
      <c r="A56" s="99"/>
      <c r="B56" s="171"/>
      <c r="C56" s="81"/>
      <c r="D56" s="99"/>
      <c r="E56" s="99"/>
      <c r="F56" s="44"/>
    </row>
    <row r="57" spans="1:6" ht="15">
      <c r="A57" s="44"/>
      <c r="B57" s="171"/>
      <c r="C57" s="81"/>
      <c r="D57" s="44"/>
      <c r="E57" s="44"/>
      <c r="F57" s="44"/>
    </row>
    <row r="58" spans="1:6" ht="15" customHeight="1">
      <c r="A58" s="246"/>
      <c r="B58" s="246"/>
      <c r="C58" s="246"/>
      <c r="D58" s="246"/>
      <c r="E58" s="246"/>
      <c r="F58" s="246"/>
    </row>
    <row r="59" ht="15">
      <c r="A59" s="220"/>
    </row>
    <row r="60" ht="15">
      <c r="A60" s="223"/>
    </row>
    <row r="61" ht="15">
      <c r="A61" s="224"/>
    </row>
    <row r="62" ht="15">
      <c r="A62" s="225"/>
    </row>
    <row r="63" ht="15">
      <c r="A63" s="226"/>
    </row>
    <row r="64" ht="15">
      <c r="A64" s="227"/>
    </row>
    <row r="65" ht="15">
      <c r="A65" s="226"/>
    </row>
    <row r="66" ht="15">
      <c r="A66" s="228"/>
    </row>
    <row r="67" ht="15">
      <c r="A67" s="228"/>
    </row>
  </sheetData>
  <sheetProtection/>
  <mergeCells count="5">
    <mergeCell ref="A58:F58"/>
    <mergeCell ref="C5:C6"/>
    <mergeCell ref="E5:E6"/>
    <mergeCell ref="A1:E1"/>
    <mergeCell ref="A2:E2"/>
  </mergeCells>
  <printOptions/>
  <pageMargins left="1.31" right="0.354330708661417" top="0.590551181102362" bottom="0.275590551181102" header="0.393700787401575" footer="0.15748031496063"/>
  <pageSetup blackAndWhite="1" firstPageNumber="1" useFirstPageNumber="1" fitToHeight="1" fitToWidth="1" horizontalDpi="600" verticalDpi="600" orientation="portrait" paperSize="9" scale="78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view="pageBreakPreview" zoomScaleSheetLayoutView="100" zoomScalePageLayoutView="0" workbookViewId="0" topLeftCell="A1">
      <selection activeCell="I35" sqref="I35"/>
    </sheetView>
  </sheetViews>
  <sheetFormatPr defaultColWidth="9.140625" defaultRowHeight="12.75"/>
  <cols>
    <col min="1" max="1" width="52.00390625" style="22" customWidth="1"/>
    <col min="2" max="2" width="10.421875" style="22" bestFit="1" customWidth="1"/>
    <col min="3" max="3" width="15.00390625" style="22" customWidth="1"/>
    <col min="4" max="4" width="0.71875" style="22" customWidth="1"/>
    <col min="5" max="5" width="13.8515625" style="22" customWidth="1"/>
    <col min="6" max="6" width="0.71875" style="22" customWidth="1"/>
    <col min="7" max="7" width="14.57421875" style="22" customWidth="1"/>
    <col min="8" max="8" width="0.71875" style="22" customWidth="1"/>
    <col min="9" max="9" width="17.421875" style="22" customWidth="1"/>
    <col min="10" max="10" width="0.85546875" style="22" customWidth="1"/>
    <col min="11" max="11" width="14.7109375" style="22" customWidth="1"/>
    <col min="12" max="16384" width="9.140625" style="22" customWidth="1"/>
  </cols>
  <sheetData>
    <row r="1" spans="1:11" ht="18" customHeight="1">
      <c r="A1" s="207" t="str">
        <f>'Cover '!D1</f>
        <v>НЕОХИМ АД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8" customHeight="1">
      <c r="A2" s="249" t="s">
        <v>102</v>
      </c>
      <c r="B2" s="249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8" customHeight="1">
      <c r="A3" s="206" t="str">
        <f>'IS'!A3</f>
        <v>към 30 септември 2013 година</v>
      </c>
      <c r="B3" s="208"/>
      <c r="C3" s="25"/>
      <c r="D3" s="25"/>
      <c r="E3" s="25"/>
      <c r="F3" s="25"/>
      <c r="G3" s="25"/>
      <c r="H3" s="25"/>
      <c r="I3" s="25"/>
      <c r="J3" s="25"/>
      <c r="K3" s="25"/>
    </row>
    <row r="4" spans="1:11" ht="18" customHeight="1">
      <c r="A4" s="208"/>
      <c r="B4" s="208"/>
      <c r="C4" s="25"/>
      <c r="D4" s="25"/>
      <c r="E4" s="25"/>
      <c r="F4" s="25"/>
      <c r="G4" s="25"/>
      <c r="H4" s="25"/>
      <c r="I4" s="25"/>
      <c r="J4" s="25"/>
      <c r="K4" s="25"/>
    </row>
    <row r="5" spans="1:11" ht="18" customHeight="1">
      <c r="A5" s="208"/>
      <c r="B5" s="208"/>
      <c r="C5" s="25"/>
      <c r="D5" s="25"/>
      <c r="E5" s="25"/>
      <c r="F5" s="25"/>
      <c r="G5" s="25"/>
      <c r="H5" s="25"/>
      <c r="I5" s="25"/>
      <c r="J5" s="25"/>
      <c r="K5" s="25"/>
    </row>
    <row r="6" spans="1:11" ht="16.5" customHeight="1">
      <c r="A6" s="249"/>
      <c r="B6" s="249"/>
      <c r="C6" s="251"/>
      <c r="D6" s="251"/>
      <c r="E6" s="251"/>
      <c r="F6" s="251"/>
      <c r="G6" s="251"/>
      <c r="H6" s="251"/>
      <c r="I6" s="251"/>
      <c r="J6" s="251"/>
      <c r="K6" s="251"/>
    </row>
    <row r="7" spans="1:11" s="57" customFormat="1" ht="15" customHeight="1">
      <c r="A7" s="254"/>
      <c r="B7" s="209"/>
      <c r="C7" s="252" t="s">
        <v>41</v>
      </c>
      <c r="D7" s="56"/>
      <c r="E7" s="252" t="s">
        <v>60</v>
      </c>
      <c r="F7" s="56"/>
      <c r="G7" s="252" t="s">
        <v>20</v>
      </c>
      <c r="H7" s="56"/>
      <c r="I7" s="252" t="s">
        <v>96</v>
      </c>
      <c r="J7" s="56"/>
      <c r="K7" s="252" t="s">
        <v>54</v>
      </c>
    </row>
    <row r="8" spans="1:11" s="58" customFormat="1" ht="45" customHeight="1">
      <c r="A8" s="255"/>
      <c r="B8" s="82" t="s">
        <v>4</v>
      </c>
      <c r="C8" s="253"/>
      <c r="D8" s="33"/>
      <c r="E8" s="253"/>
      <c r="F8" s="33"/>
      <c r="G8" s="253"/>
      <c r="H8" s="33"/>
      <c r="I8" s="253"/>
      <c r="J8" s="33"/>
      <c r="K8" s="253"/>
    </row>
    <row r="9" spans="1:11" s="61" customFormat="1" ht="15">
      <c r="A9" s="75"/>
      <c r="B9" s="75"/>
      <c r="C9" s="60" t="s">
        <v>95</v>
      </c>
      <c r="D9" s="60"/>
      <c r="E9" s="60" t="s">
        <v>95</v>
      </c>
      <c r="F9" s="60"/>
      <c r="G9" s="60" t="s">
        <v>95</v>
      </c>
      <c r="H9" s="60"/>
      <c r="I9" s="60" t="s">
        <v>95</v>
      </c>
      <c r="J9" s="60"/>
      <c r="K9" s="60" t="s">
        <v>95</v>
      </c>
    </row>
    <row r="10" spans="1:11" s="58" customFormat="1" ht="15">
      <c r="A10" s="210"/>
      <c r="B10" s="210"/>
      <c r="C10" s="59"/>
      <c r="D10" s="59"/>
      <c r="E10" s="59"/>
      <c r="F10" s="59"/>
      <c r="G10" s="59"/>
      <c r="H10" s="59"/>
      <c r="I10" s="60"/>
      <c r="J10" s="59"/>
      <c r="K10" s="59"/>
    </row>
    <row r="11" spans="1:11" s="58" customFormat="1" ht="15">
      <c r="A11" s="134" t="s">
        <v>127</v>
      </c>
      <c r="B11" s="134"/>
      <c r="C11" s="135">
        <v>2654</v>
      </c>
      <c r="D11" s="136"/>
      <c r="E11" s="135">
        <v>-3575</v>
      </c>
      <c r="F11" s="136"/>
      <c r="G11" s="135">
        <v>265</v>
      </c>
      <c r="H11" s="136"/>
      <c r="I11" s="135">
        <v>113167</v>
      </c>
      <c r="J11" s="136"/>
      <c r="K11" s="135">
        <f>SUM(C11:I11)</f>
        <v>112511</v>
      </c>
    </row>
    <row r="12" spans="1:11" s="58" customFormat="1" ht="15">
      <c r="A12" s="209"/>
      <c r="B12" s="209"/>
      <c r="C12" s="137"/>
      <c r="D12" s="137"/>
      <c r="E12" s="137"/>
      <c r="F12" s="137"/>
      <c r="G12" s="137"/>
      <c r="H12" s="137"/>
      <c r="I12" s="137"/>
      <c r="J12" s="137"/>
      <c r="K12" s="137"/>
    </row>
    <row r="13" spans="1:11" s="58" customFormat="1" ht="15">
      <c r="A13" s="142" t="s">
        <v>114</v>
      </c>
      <c r="B13" s="209"/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1" s="55" customFormat="1" ht="5.25" customHeight="1">
      <c r="A14" s="154"/>
      <c r="B14" s="183"/>
      <c r="C14" s="155"/>
      <c r="D14" s="155"/>
      <c r="E14" s="155"/>
      <c r="F14" s="155"/>
      <c r="G14" s="155"/>
      <c r="H14" s="155"/>
      <c r="I14" s="155"/>
      <c r="J14" s="154"/>
      <c r="K14" s="155"/>
    </row>
    <row r="15" spans="1:11" s="55" customFormat="1" ht="14.25" customHeight="1">
      <c r="A15" s="143" t="s">
        <v>118</v>
      </c>
      <c r="B15" s="183"/>
      <c r="C15" s="155"/>
      <c r="D15" s="155"/>
      <c r="E15" s="155"/>
      <c r="F15" s="155"/>
      <c r="G15" s="155"/>
      <c r="H15" s="155"/>
      <c r="I15" s="205">
        <v>-797</v>
      </c>
      <c r="J15" s="154"/>
      <c r="K15" s="137">
        <f>SUM(C15:I15)</f>
        <v>-797</v>
      </c>
    </row>
    <row r="16" spans="1:11" s="55" customFormat="1" ht="5.25" customHeight="1">
      <c r="A16" s="154"/>
      <c r="B16" s="183"/>
      <c r="C16" s="155"/>
      <c r="D16" s="155"/>
      <c r="E16" s="155"/>
      <c r="F16" s="155"/>
      <c r="G16" s="155"/>
      <c r="H16" s="155"/>
      <c r="I16" s="155"/>
      <c r="J16" s="154"/>
      <c r="K16" s="137"/>
    </row>
    <row r="17" spans="1:11" s="58" customFormat="1" ht="15">
      <c r="A17" s="138" t="s">
        <v>105</v>
      </c>
      <c r="B17" s="138"/>
      <c r="C17" s="139">
        <v>0</v>
      </c>
      <c r="D17" s="137"/>
      <c r="E17" s="139">
        <v>0</v>
      </c>
      <c r="F17" s="137"/>
      <c r="G17" s="139">
        <v>0</v>
      </c>
      <c r="H17" s="137"/>
      <c r="I17" s="137">
        <v>-8802</v>
      </c>
      <c r="J17" s="209"/>
      <c r="K17" s="137">
        <f>SUM(C17:I17)</f>
        <v>-8802</v>
      </c>
    </row>
    <row r="18" spans="1:11" s="58" customFormat="1" ht="6.75" customHeight="1">
      <c r="A18" s="209"/>
      <c r="B18" s="138"/>
      <c r="C18" s="137"/>
      <c r="D18" s="137"/>
      <c r="E18" s="137"/>
      <c r="F18" s="137"/>
      <c r="G18" s="137"/>
      <c r="H18" s="137"/>
      <c r="I18" s="137"/>
      <c r="J18" s="209"/>
      <c r="K18" s="137"/>
    </row>
    <row r="19" spans="1:11" s="58" customFormat="1" ht="15">
      <c r="A19" s="138" t="s">
        <v>98</v>
      </c>
      <c r="B19" s="184"/>
      <c r="C19" s="139">
        <v>0</v>
      </c>
      <c r="D19" s="139"/>
      <c r="E19" s="139">
        <v>0</v>
      </c>
      <c r="F19" s="139"/>
      <c r="G19" s="139">
        <v>0</v>
      </c>
      <c r="H19" s="139"/>
      <c r="I19" s="139">
        <v>0</v>
      </c>
      <c r="J19" s="139"/>
      <c r="K19" s="137">
        <f>SUM(C19:I19)</f>
        <v>0</v>
      </c>
    </row>
    <row r="20" spans="1:11" s="58" customFormat="1" ht="7.5" customHeight="1">
      <c r="A20" s="134"/>
      <c r="B20" s="134"/>
      <c r="C20" s="139"/>
      <c r="D20" s="139"/>
      <c r="E20" s="139"/>
      <c r="F20" s="139"/>
      <c r="G20" s="139"/>
      <c r="H20" s="139"/>
      <c r="I20" s="139"/>
      <c r="J20" s="139"/>
      <c r="K20" s="139"/>
    </row>
    <row r="21" spans="1:11" s="58" customFormat="1" ht="15.75" thickBot="1">
      <c r="A21" s="134" t="s">
        <v>115</v>
      </c>
      <c r="B21" s="185">
        <v>18</v>
      </c>
      <c r="C21" s="140">
        <f>C11+C19</f>
        <v>2654</v>
      </c>
      <c r="D21" s="139"/>
      <c r="E21" s="140">
        <f>E11+E19</f>
        <v>-3575</v>
      </c>
      <c r="F21" s="139"/>
      <c r="G21" s="140">
        <f>G11+G19</f>
        <v>265</v>
      </c>
      <c r="H21" s="139"/>
      <c r="I21" s="140">
        <f>SUM(I11:I19)</f>
        <v>103568</v>
      </c>
      <c r="J21" s="139"/>
      <c r="K21" s="140">
        <f>SUM(K11:K19)</f>
        <v>102912</v>
      </c>
    </row>
    <row r="22" spans="1:11" s="45" customFormat="1" ht="9" customHeight="1" thickTop="1">
      <c r="A22" s="209"/>
      <c r="B22" s="209"/>
      <c r="C22" s="137"/>
      <c r="D22" s="137"/>
      <c r="E22" s="137"/>
      <c r="F22" s="137"/>
      <c r="G22" s="137"/>
      <c r="H22" s="137"/>
      <c r="I22" s="137"/>
      <c r="J22" s="137"/>
      <c r="K22" s="137"/>
    </row>
    <row r="23" spans="1:11" s="45" customFormat="1" ht="15">
      <c r="A23" s="142" t="s">
        <v>129</v>
      </c>
      <c r="B23" s="209"/>
      <c r="C23" s="137"/>
      <c r="D23" s="137"/>
      <c r="E23" s="137"/>
      <c r="F23" s="137"/>
      <c r="G23" s="137"/>
      <c r="H23" s="137"/>
      <c r="I23" s="137"/>
      <c r="J23" s="137"/>
      <c r="K23" s="137"/>
    </row>
    <row r="24" spans="1:11" s="55" customFormat="1" ht="6.75" customHeight="1">
      <c r="A24" s="154"/>
      <c r="B24" s="183"/>
      <c r="C24" s="155"/>
      <c r="D24" s="155"/>
      <c r="E24" s="155"/>
      <c r="F24" s="155"/>
      <c r="G24" s="155"/>
      <c r="H24" s="155"/>
      <c r="I24" s="155"/>
      <c r="J24" s="154"/>
      <c r="K24" s="155"/>
    </row>
    <row r="25" spans="1:11" s="55" customFormat="1" ht="18" customHeight="1">
      <c r="A25" s="143" t="s">
        <v>118</v>
      </c>
      <c r="B25" s="237"/>
      <c r="C25" s="205"/>
      <c r="D25" s="205"/>
      <c r="E25" s="205"/>
      <c r="F25" s="205"/>
      <c r="G25" s="205"/>
      <c r="H25" s="205"/>
      <c r="I25" s="205">
        <v>-1062</v>
      </c>
      <c r="J25" s="143"/>
      <c r="K25" s="137">
        <f>SUM(C25:I25)</f>
        <v>-1062</v>
      </c>
    </row>
    <row r="26" spans="1:11" s="55" customFormat="1" ht="6.75" customHeight="1">
      <c r="A26" s="154"/>
      <c r="B26" s="183"/>
      <c r="C26" s="155"/>
      <c r="D26" s="155"/>
      <c r="E26" s="155"/>
      <c r="F26" s="155"/>
      <c r="G26" s="155"/>
      <c r="H26" s="155"/>
      <c r="I26" s="155"/>
      <c r="J26" s="154"/>
      <c r="K26" s="155"/>
    </row>
    <row r="27" spans="1:11" s="45" customFormat="1" ht="15">
      <c r="A27" s="138" t="s">
        <v>128</v>
      </c>
      <c r="B27" s="209"/>
      <c r="C27" s="139">
        <v>0</v>
      </c>
      <c r="D27" s="137"/>
      <c r="E27" s="139">
        <v>0</v>
      </c>
      <c r="F27" s="137"/>
      <c r="G27" s="139">
        <v>0</v>
      </c>
      <c r="H27" s="137"/>
      <c r="I27" s="137">
        <f>'IS'!D26</f>
        <v>4018</v>
      </c>
      <c r="J27" s="137"/>
      <c r="K27" s="137">
        <f>SUM(C27:I27)</f>
        <v>4018</v>
      </c>
    </row>
    <row r="28" spans="1:11" s="55" customFormat="1" ht="6.75" customHeight="1">
      <c r="A28" s="154"/>
      <c r="B28" s="183"/>
      <c r="C28" s="155"/>
      <c r="D28" s="155"/>
      <c r="E28" s="155"/>
      <c r="F28" s="155"/>
      <c r="G28" s="155"/>
      <c r="H28" s="155"/>
      <c r="I28" s="155"/>
      <c r="J28" s="154"/>
      <c r="K28" s="155"/>
    </row>
    <row r="29" spans="1:11" s="45" customFormat="1" ht="15">
      <c r="A29" s="138" t="s">
        <v>130</v>
      </c>
      <c r="B29" s="184"/>
      <c r="C29" s="139">
        <v>0</v>
      </c>
      <c r="D29" s="139"/>
      <c r="E29" s="139">
        <v>0</v>
      </c>
      <c r="F29" s="139"/>
      <c r="G29" s="139">
        <v>0</v>
      </c>
      <c r="H29" s="139"/>
      <c r="I29" s="139">
        <v>0</v>
      </c>
      <c r="J29" s="139"/>
      <c r="K29" s="137">
        <f>SUM(C29:I29)</f>
        <v>0</v>
      </c>
    </row>
    <row r="30" spans="1:11" s="45" customFormat="1" ht="6.75" customHeight="1">
      <c r="A30" s="134"/>
      <c r="B30" s="134"/>
      <c r="C30" s="139"/>
      <c r="D30" s="139"/>
      <c r="E30" s="139"/>
      <c r="F30" s="139"/>
      <c r="G30" s="139"/>
      <c r="H30" s="139"/>
      <c r="I30" s="139"/>
      <c r="J30" s="139"/>
      <c r="K30" s="139"/>
    </row>
    <row r="31" spans="1:11" s="45" customFormat="1" ht="15.75" thickBot="1">
      <c r="A31" s="134" t="s">
        <v>137</v>
      </c>
      <c r="B31" s="185">
        <v>18</v>
      </c>
      <c r="C31" s="140">
        <f>SUM(C21:C29)</f>
        <v>2654</v>
      </c>
      <c r="D31" s="139"/>
      <c r="E31" s="140">
        <f>SUM(E21:E29)</f>
        <v>-3575</v>
      </c>
      <c r="F31" s="139"/>
      <c r="G31" s="140">
        <f>SUM(G21:G29)</f>
        <v>265</v>
      </c>
      <c r="H31" s="139"/>
      <c r="I31" s="140">
        <f>SUM(I21:I29)</f>
        <v>106524</v>
      </c>
      <c r="J31" s="139"/>
      <c r="K31" s="140">
        <f>SUM(K21:K29)</f>
        <v>105868</v>
      </c>
    </row>
    <row r="32" spans="1:11" s="45" customFormat="1" ht="15.75" thickTop="1">
      <c r="A32" s="166"/>
      <c r="B32" s="166"/>
      <c r="C32" s="165"/>
      <c r="D32" s="165"/>
      <c r="E32" s="165"/>
      <c r="F32" s="165"/>
      <c r="G32" s="165"/>
      <c r="H32" s="165"/>
      <c r="I32" s="165"/>
      <c r="J32" s="141"/>
      <c r="K32" s="141"/>
    </row>
    <row r="33" spans="1:11" s="45" customFormat="1" ht="15">
      <c r="A33" s="166"/>
      <c r="B33" s="166"/>
      <c r="C33" s="165"/>
      <c r="D33" s="165"/>
      <c r="E33" s="165"/>
      <c r="F33" s="165"/>
      <c r="G33" s="165"/>
      <c r="H33" s="165"/>
      <c r="I33" s="165"/>
      <c r="J33" s="141"/>
      <c r="K33" s="141"/>
    </row>
    <row r="34" spans="1:11" s="45" customFormat="1" ht="15">
      <c r="A34" s="191"/>
      <c r="B34" s="33"/>
      <c r="C34" s="39"/>
      <c r="D34" s="59"/>
      <c r="E34" s="165"/>
      <c r="F34" s="165"/>
      <c r="G34" s="165"/>
      <c r="H34" s="165"/>
      <c r="I34" s="165"/>
      <c r="J34" s="141"/>
      <c r="K34" s="141"/>
    </row>
    <row r="35" spans="1:11" s="45" customFormat="1" ht="15">
      <c r="A35" s="191"/>
      <c r="B35" s="33"/>
      <c r="C35" s="39"/>
      <c r="D35" s="59"/>
      <c r="E35" s="165"/>
      <c r="F35" s="165"/>
      <c r="G35" s="165"/>
      <c r="H35" s="165"/>
      <c r="I35" s="165"/>
      <c r="J35" s="141"/>
      <c r="K35" s="141"/>
    </row>
    <row r="36" spans="1:11" s="55" customFormat="1" ht="15">
      <c r="A36" s="200"/>
      <c r="B36" s="33"/>
      <c r="C36" s="80"/>
      <c r="D36" s="80"/>
      <c r="E36" s="165"/>
      <c r="F36" s="165"/>
      <c r="G36" s="165"/>
      <c r="H36" s="165"/>
      <c r="I36" s="165"/>
      <c r="J36" s="141"/>
      <c r="K36" s="141"/>
    </row>
    <row r="37" spans="1:11" s="55" customFormat="1" ht="14.25">
      <c r="A37" s="200"/>
      <c r="B37" s="195"/>
      <c r="C37" s="195"/>
      <c r="D37" s="195"/>
      <c r="E37" s="165"/>
      <c r="F37" s="165"/>
      <c r="G37" s="165"/>
      <c r="H37" s="165"/>
      <c r="I37" s="165"/>
      <c r="J37" s="141"/>
      <c r="K37" s="141"/>
    </row>
    <row r="38" spans="1:11" s="55" customFormat="1" ht="15">
      <c r="A38" s="194"/>
      <c r="B38" s="195"/>
      <c r="C38" s="195"/>
      <c r="D38" s="195"/>
      <c r="E38" s="143"/>
      <c r="F38" s="143"/>
      <c r="G38" s="143"/>
      <c r="H38" s="143"/>
      <c r="I38" s="143"/>
      <c r="J38" s="143"/>
      <c r="K38" s="143"/>
    </row>
    <row r="39" spans="1:11" s="24" customFormat="1" ht="15">
      <c r="A39" s="191"/>
      <c r="B39" s="167"/>
      <c r="C39" s="167"/>
      <c r="D39" s="167"/>
      <c r="E39" s="143"/>
      <c r="F39" s="143"/>
      <c r="G39" s="143"/>
      <c r="H39" s="143"/>
      <c r="I39" s="143"/>
      <c r="J39" s="143"/>
      <c r="K39" s="143"/>
    </row>
    <row r="40" spans="1:11" s="24" customFormat="1" ht="15">
      <c r="A40" s="211"/>
      <c r="B40" s="186"/>
      <c r="C40" s="186"/>
      <c r="D40" s="186"/>
      <c r="E40" s="143"/>
      <c r="F40" s="143"/>
      <c r="G40" s="143"/>
      <c r="H40" s="143"/>
      <c r="I40" s="143"/>
      <c r="J40" s="143"/>
      <c r="K40" s="143"/>
    </row>
    <row r="41" spans="1:11" s="24" customFormat="1" ht="15">
      <c r="A41" s="212"/>
      <c r="B41" s="186"/>
      <c r="C41" s="186"/>
      <c r="D41" s="186"/>
      <c r="E41" s="143"/>
      <c r="F41" s="143"/>
      <c r="G41" s="143"/>
      <c r="H41" s="143"/>
      <c r="I41" s="143"/>
      <c r="J41" s="143"/>
      <c r="K41" s="143"/>
    </row>
    <row r="42" spans="1:11" s="24" customFormat="1" ht="15">
      <c r="A42" s="212"/>
      <c r="B42" s="186"/>
      <c r="C42" s="186"/>
      <c r="D42" s="186"/>
      <c r="E42" s="143"/>
      <c r="F42" s="143"/>
      <c r="G42" s="143"/>
      <c r="H42" s="143"/>
      <c r="I42" s="143"/>
      <c r="J42" s="143"/>
      <c r="K42" s="143"/>
    </row>
    <row r="43" spans="1:11" s="24" customFormat="1" ht="15">
      <c r="A43" s="211" t="s">
        <v>74</v>
      </c>
      <c r="B43" s="187"/>
      <c r="C43" s="211"/>
      <c r="D43" s="8"/>
      <c r="E43" s="211" t="s">
        <v>109</v>
      </c>
      <c r="F43" s="8"/>
      <c r="G43" s="187"/>
      <c r="H43" s="143"/>
      <c r="I43" s="143"/>
      <c r="J43" s="143"/>
      <c r="K43" s="143"/>
    </row>
    <row r="44" spans="1:11" s="23" customFormat="1" ht="15">
      <c r="A44" s="213" t="s">
        <v>47</v>
      </c>
      <c r="B44" s="187"/>
      <c r="C44" s="186"/>
      <c r="D44" s="212"/>
      <c r="E44" s="143"/>
      <c r="F44" s="143"/>
      <c r="G44" s="143"/>
      <c r="H44" s="143"/>
      <c r="I44" s="214" t="s">
        <v>110</v>
      </c>
      <c r="J44" s="99"/>
      <c r="K44" s="143"/>
    </row>
    <row r="45" spans="1:11" s="23" customFormat="1" ht="15">
      <c r="A45" s="215"/>
      <c r="B45" s="187"/>
      <c r="C45" s="186"/>
      <c r="D45" s="216"/>
      <c r="E45" s="22"/>
      <c r="F45" s="22"/>
      <c r="G45" s="22"/>
      <c r="H45" s="22"/>
      <c r="I45" s="215"/>
      <c r="J45" s="8"/>
      <c r="K45" s="217"/>
    </row>
    <row r="46" spans="1:11" s="23" customFormat="1" ht="15">
      <c r="A46" s="44"/>
      <c r="B46" s="44"/>
      <c r="C46" s="217"/>
      <c r="D46" s="8"/>
      <c r="E46" s="22"/>
      <c r="F46" s="22"/>
      <c r="G46" s="22"/>
      <c r="H46" s="22"/>
      <c r="I46" s="81"/>
      <c r="J46" s="44"/>
      <c r="K46" s="218"/>
    </row>
    <row r="47" spans="1:10" ht="15">
      <c r="A47" s="44"/>
      <c r="B47" s="44"/>
      <c r="C47" s="81"/>
      <c r="D47" s="44"/>
      <c r="I47" s="14"/>
      <c r="J47" s="8"/>
    </row>
    <row r="48" spans="1:4" ht="15">
      <c r="A48" s="219"/>
      <c r="B48" s="182"/>
      <c r="C48" s="14"/>
      <c r="D48" s="8"/>
    </row>
    <row r="49" spans="1:4" ht="15">
      <c r="A49" s="220"/>
      <c r="B49" s="182"/>
      <c r="C49" s="14"/>
      <c r="D49" s="8"/>
    </row>
    <row r="50" spans="1:4" ht="15">
      <c r="A50" s="221"/>
      <c r="B50" s="182"/>
      <c r="C50" s="14"/>
      <c r="D50" s="8"/>
    </row>
    <row r="52" ht="15">
      <c r="A52" s="222"/>
    </row>
    <row r="56" spans="1:2" ht="15">
      <c r="A56" s="76"/>
      <c r="B56" s="76"/>
    </row>
    <row r="71" spans="1:6" ht="15">
      <c r="A71" s="85"/>
      <c r="B71" s="171"/>
      <c r="C71" s="81"/>
      <c r="D71" s="44"/>
      <c r="E71" s="44"/>
      <c r="F71" s="44"/>
    </row>
    <row r="72" spans="1:6" ht="15">
      <c r="A72" s="44"/>
      <c r="B72" s="171"/>
      <c r="C72" s="81"/>
      <c r="D72" s="44"/>
      <c r="E72" s="44"/>
      <c r="F72" s="44"/>
    </row>
    <row r="73" spans="1:6" ht="15">
      <c r="A73" s="44"/>
      <c r="B73" s="171"/>
      <c r="C73" s="81"/>
      <c r="D73" s="44"/>
      <c r="E73" s="44"/>
      <c r="F73" s="44"/>
    </row>
    <row r="74" spans="1:6" ht="15">
      <c r="A74" s="246"/>
      <c r="B74" s="246"/>
      <c r="C74" s="246"/>
      <c r="D74" s="246"/>
      <c r="E74" s="246"/>
      <c r="F74" s="246"/>
    </row>
  </sheetData>
  <sheetProtection/>
  <mergeCells count="9">
    <mergeCell ref="A74:F74"/>
    <mergeCell ref="A2:K2"/>
    <mergeCell ref="A6:K6"/>
    <mergeCell ref="C7:C8"/>
    <mergeCell ref="G7:G8"/>
    <mergeCell ref="I7:I8"/>
    <mergeCell ref="K7:K8"/>
    <mergeCell ref="A7:A8"/>
    <mergeCell ref="E7:E8"/>
  </mergeCells>
  <printOptions/>
  <pageMargins left="1.31" right="0.354330708661417" top="0.590551181102362" bottom="0.275590551181102" header="0.393700787401575" footer="0.15748031496063"/>
  <pageSetup blackAndWhite="1" firstPageNumber="1" useFirstPageNumber="1" fitToHeight="1" fitToWidth="1" horizontalDpi="600" verticalDpi="600" orientation="portrait" paperSize="9" scale="60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Velichka Ivanova</cp:lastModifiedBy>
  <cp:lastPrinted>2013-10-24T06:26:57Z</cp:lastPrinted>
  <dcterms:created xsi:type="dcterms:W3CDTF">2003-02-07T14:36:34Z</dcterms:created>
  <dcterms:modified xsi:type="dcterms:W3CDTF">2013-10-24T06:29:33Z</dcterms:modified>
  <cp:category/>
  <cp:version/>
  <cp:contentType/>
  <cp:contentStatus/>
</cp:coreProperties>
</file>